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https://d.docs.live.net/3b10ae487f77114d/01-SFQ/Affiliations et clubs/"/>
    </mc:Choice>
  </mc:AlternateContent>
  <xr:revisionPtr revIDLastSave="13" documentId="8_{5B4B7B85-1AB3-4BC2-96A8-1810DD6A8622}" xr6:coauthVersionLast="45" xr6:coauthVersionMax="45" xr10:uidLastSave="{2715FBB2-D4A1-4CCA-A155-9C04F193CF83}"/>
  <bookViews>
    <workbookView xWindow="-120" yWindow="-120" windowWidth="20730" windowHeight="11160" activeTab="2" xr2:uid="{00000000-000D-0000-FFFF-FFFF00000000}"/>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83" i="2"/>
  <c r="J83" i="2" s="1"/>
  <c r="I67" i="2"/>
  <c r="J67" i="2" s="1"/>
  <c r="I51" i="2"/>
  <c r="J51"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<sst xmlns="http://schemas.openxmlformats.org/spreadsheetml/2006/main" count="422" uniqueCount="347">
  <si>
    <t xml:space="preserve"> Évaluation des risques pour les clubs sportifs</t>
  </si>
  <si>
    <t>Date de l’évaluation des risques</t>
  </si>
  <si>
    <t>Nom du club</t>
  </si>
  <si>
    <t>Ville</t>
  </si>
  <si>
    <t>Province</t>
  </si>
  <si>
    <t xml:space="preserve">Phase/étape/niveau actuel de déconfinement (local et provincial) </t>
  </si>
  <si>
    <t>Numéro de la personne-ressource à la santé publique</t>
  </si>
  <si>
    <r>
      <rPr>
        <b/>
        <sz val="20"/>
        <color theme="1"/>
        <rFont val="Gotham-Black"/>
      </rPr>
      <t>Équipe des opérations stratégiques face à la COVID-19</t>
    </r>
    <r>
      <rPr>
        <sz val="20"/>
        <color theme="1"/>
        <rFont val="Gotham-Book"/>
      </rPr>
      <t xml:space="preserve"> (voir la liste de vérification de l’atténuation pour connaître les responsables) </t>
    </r>
  </si>
  <si>
    <t>Nom de la personne qui remplit cet outil</t>
  </si>
  <si>
    <t>Nom du responsable des communications</t>
  </si>
  <si>
    <t>Nom du chef médical</t>
  </si>
  <si>
    <t>Nom du responsable de l’exploitation</t>
  </si>
  <si>
    <t>Nom et courriel de la personne-ressource principale pour le club</t>
  </si>
  <si>
    <t>ÉTAPE 1 – Évaluation du risque initial</t>
  </si>
  <si>
    <t xml:space="preserve">Les questions ci-dessous permettront aux clubs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(L’ONS ou votre OPS seront en mesure de vous soutenir et de vous donner des conseils pour effectuer cette évaluation des risques)
</t>
  </si>
  <si>
    <t>Évaluation initiale des risques</t>
  </si>
  <si>
    <t>Veuillez répondre Oui (1) ou Non (0) aux questions suivantes pour obtenir une note d’évaluation des risques tenant compte de facteurs propres aux activités d’entraînement de votre club.</t>
  </si>
  <si>
    <t>Risque additionnel en lien avec la COVID-19 en cas de reprise des activités d’entraînement dans votre club sportif</t>
  </si>
  <si>
    <t>Note</t>
  </si>
  <si>
    <t>Commentaires</t>
  </si>
  <si>
    <t>L’entraînement aura-t-il lieu dans une région ayant enregistré une transmission locale active de COVID-19 (propagation communautaire) au cours des 14 derniers jours?</t>
  </si>
  <si>
    <t>REMARQUE : Si des mesures de distanciation physique ou de restriction en matière de rassemblement sont en place dans votre région, répondez OUI.</t>
  </si>
  <si>
    <t>L’entraînement aura-t-il lieu dans des installations accessibles à plusieurs groupes ou d’autres clubs?</t>
  </si>
  <si>
    <t>Est-ce que des membres du club proviendront de régions extérieures ayant enregistré une transmission locale active de COVID-19 (propagation communautaire)?</t>
  </si>
  <si>
    <t>Les membres du club provenant de l’extérieur doivent s’isoler pendant 14 jours (pour minimiser le risque d’introduire le virus de la COVID-19 depuis l’extérieur du groupe).</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</si>
  <si>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</si>
  <si>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</si>
  <si>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Bien qu’il existe encore des restrictions en matière de santé publique, tous les entraînements ERG doivent être effectués à la maison.</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</si>
  <si>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</si>
  <si>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</si>
  <si>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</si>
  <si>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</si>
  <si>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</si>
  <si>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</si>
  <si>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</si>
  <si>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</si>
  <si>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</si>
  <si>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</si>
  <si>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</si>
  <si>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</si>
  <si>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</si>
  <si>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</si>
  <si>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</si>
  <si>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</si>
  <si>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</si>
  <si>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</si>
  <si>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</si>
  <si>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</si>
  <si>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</si>
  <si>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</si>
  <si>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</si>
  <si>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</si>
  <si>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t>
    </r>
    <r>
      <rPr>
        <b/>
        <sz val="11"/>
        <color theme="1"/>
        <rFont val="Gotham-Book"/>
      </rPr>
      <t>Communiquez avec l’ONS ou l’OPS pour des conseils et du soutien avant de reprendre les activités.</t>
    </r>
    <r>
      <rPr>
        <b/>
        <sz val="11"/>
        <color theme="1"/>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</si>
  <si>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</si>
  <si>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</si>
  <si>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 xml:space="preserve">Retour à la liste de vérification de l’atténuation du risque pour le club sportif </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</si>
  <si>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l’ONS.
Des adaptations et des améliorations locales pourraient être nécessaires pour la situation particulière de votre club.</t>
  </si>
  <si>
    <r>
      <rPr>
        <b/>
        <sz val="14"/>
        <color theme="1"/>
        <rFont val="Gotham-Black"/>
      </rPr>
      <t>ÉTAPE 3</t>
    </r>
    <r>
      <rPr>
        <b/>
        <sz val="14"/>
        <color theme="1"/>
        <rFont val="Gotham-Book"/>
      </rPr>
      <t xml:space="preserve">
Vous devez avoir utilisé l’outil d’évaluation des risques avant d’utiliser cette liste de vérification.</t>
    </r>
    <r>
      <rPr>
        <b/>
        <sz val="14"/>
        <color theme="1"/>
        <rFont val="Gotham-Book"/>
      </rPr>
      <t xml:space="preserve">
</t>
    </r>
    <r>
      <rPr>
        <b/>
        <sz val="14"/>
        <color theme="1"/>
        <rFont val="Gotham-Book"/>
      </rPr>
      <t>Selon la situation ACTUELLE, inscrivez 0, 1 ou 2 dans la colonne POINTAGE pour votre club.</t>
    </r>
    <r>
      <rPr>
        <b/>
        <sz val="14"/>
        <color theme="1"/>
        <rFont val="Gotham-Book"/>
      </rPr>
      <t xml:space="preserve">
</t>
    </r>
    <r>
      <rPr>
        <b/>
        <sz val="14"/>
        <color rgb="FF000000"/>
        <rFont val="Arial"/>
      </rPr>
      <t>La feuille calculera automatiquement votre pointage total, et le pourcentage obligatoire, recommandé et amélioré seront affichés au bas de la feuille.</t>
    </r>
    <r>
      <rPr>
        <b/>
        <sz val="14"/>
        <color theme="1"/>
        <rFont val="Gotham-Book"/>
      </rPr>
      <t xml:space="preserve">
</t>
    </r>
    <r>
      <rPr>
        <b/>
        <sz val="14"/>
        <color theme="1"/>
        <rFont val="Gotham-Book"/>
      </rPr>
      <t>TOUS LES ÉLÉMENTS OBLIGATOIRES DOIVENT ÊTRE MIS EN ŒUVRE AFIN DE MINIMISER LES RISQUES POUR VOTRE CLUB ET LES MEMBRES.</t>
    </r>
  </si>
  <si>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</si>
  <si>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</si>
  <si>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</si>
  <si>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</si>
  <si>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</si>
  <si>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</si>
  <si>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</si>
  <si>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</si>
  <si>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</si>
  <si>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</si>
  <si>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</si>
  <si>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</si>
  <si>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</si>
  <si>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</si>
  <si>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</si>
  <si>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dans le hangar à bateaux.
Les conséquences doivent être immédiates et comprendre l’interdiction immédiate et jusqu’à nouvel ordre de l’accès au hangar à bateaux et à l’entraînement de groupe.</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</si>
  <si>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</si>
  <si>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</si>
  <si>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</si>
  <si>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</si>
  <si>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</si>
  <si>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</si>
  <si>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rPr>
      <t>les</t>
    </r>
    <r>
      <rPr>
        <b/>
        <sz val="11"/>
        <color theme="1"/>
        <rFont val="Gotham-Black"/>
      </rPr>
      <t xml:space="preserve"> populations à risque </t>
    </r>
    <r>
      <rPr>
        <sz val="11"/>
        <color theme="1"/>
        <rFont val="Arial"/>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</si>
  <si>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</si>
  <si>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 xml:space="preserve">3) Les conseils à l’intention du public, notamment les informations sur la signification des mesures suivantes, seront-ils partagés : quarantaine, autoisolement et autosurveillance? </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</si>
  <si>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</si>
  <si>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</si>
  <si>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</si>
  <si>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</si>
  <si>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2) Y aura-t-il des mesures d’auto-évaluation ou d’autosurveillance quotidienne pour les athlètes/entraîneurs/membres du personnel/bénévoles?</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</si>
  <si>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</si>
  <si>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</si>
  <si>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r>
      <rPr>
        <sz val="11"/>
        <color theme="1"/>
        <rFont val="Gotham-Book"/>
      </rPr>
      <t xml:space="preserve">3) Des </t>
    </r>
    <r>
      <rPr>
        <b/>
        <sz val="11"/>
        <color theme="1"/>
        <rFont val="Gotham-Book"/>
      </rPr>
      <t>mesures de signalement et d’enregistrement</t>
    </r>
    <r>
      <rPr>
        <sz val="11"/>
        <color theme="1"/>
        <rFont val="Gotham-Book"/>
      </rPr>
      <t xml:space="preserve"> seront-elles mises en place pour l’auto-évaluation quotidienne de TOUS les participants avant leur arrivée au hangar à bateaux ou aux installations?</t>
    </r>
    <r>
      <rPr>
        <sz val="11"/>
        <color theme="1"/>
        <rFont val="Gotham-Book"/>
      </rPr>
      <t xml:space="preserve"> </t>
    </r>
    <r>
      <rPr>
        <sz val="11"/>
        <color theme="1"/>
        <rFont val="Gotham-Book"/>
      </rPr>
      <t xml:space="preserve"> </t>
    </r>
  </si>
  <si>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</si>
  <si>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</si>
  <si>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</si>
  <si>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</si>
  <si>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Tous les athlètes DOIVENT avoir leurs propres bouteilles d’eau, serviettes, etc. Les bouteilles d’eau doivent être remplies à la maison. 
Les bouteilles d’eau doivent être conservées dans des sacs scellés lors de la pratique de l’aviron.</t>
  </si>
  <si>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</si>
  <si>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</si>
  <si>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</si>
  <si>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</si>
  <si>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</si>
  <si>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</si>
  <si>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</si>
  <si>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</si>
  <si>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</si>
  <si>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</si>
  <si>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</si>
  <si>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2) L’accès au hangar à bateaux sera-t-il contrôlé et réglementé?</t>
  </si>
  <si>
    <t>Le hangar à bateaux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pour bateaux séparées utilisées par différents groupes dans le même bâtiment doivent être physiquement séparées les unes des autres (de grandes feuilles de plexiglas sont une solution).</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</si>
  <si>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</si>
  <si>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</si>
  <si>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</si>
  <si>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Dans la mesure du possible, la circulation doit être À SENS UNIQUE et comporter des entrées et des sorties contrôlées distinctes.
L’entrée doit être contrôlée pour s’assurer que la règle de 2 m est appliquée pendant que les athlètes attachent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</si>
  <si>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</si>
  <si>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</si>
  <si>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</si>
  <si>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</si>
  <si>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des stations de lavage des mains permanentes ou portables doivent être placées dans un endroit visible et accessible à l’entrée et à la sortie de l’installation et du hangar à bateaux.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</si>
  <si>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</si>
  <si>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</si>
  <si>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</si>
  <si>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Des désinfectants pour les mains et des désinfectants à base d’alcool doivent être placés à l’entrée des hangars à bateaux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</si>
  <si>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</si>
  <si>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</si>
  <si>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</si>
  <si>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</si>
  <si>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Les bouteilles d’eau et les collations pour l’entraînement doivent être conservées dans des sacs scellés pendant la pratique de l’aviron.
Chaque athlète et entraîneur doit disposer de son propre sac muni d’une fermeture éclair pour se débarrasser des mouchoirs et des emballages de gel usagés, etc. Ces sacs doivent être jetés soit à la maison, soit dans les poubelles avec couvercle de l’établissement.</t>
  </si>
  <si>
    <t>6) Y aura-t-il des instructions claires, des protocoles et des fournitures pour le nettoyage du matériel?</t>
  </si>
  <si>
    <r>
      <rPr>
        <b/>
        <sz val="11"/>
        <color theme="1"/>
        <rFont val="Gotham-Black"/>
      </rPr>
      <t>REMARQUE :</t>
    </r>
    <r>
      <rPr>
        <b/>
        <sz val="11"/>
        <color theme="1"/>
        <rFont val="Gotham-Black"/>
      </rPr>
      <t xml:space="preserve"> </t>
    </r>
    <r>
      <rPr>
        <b/>
        <sz val="11"/>
        <color theme="1"/>
        <rFont val="Gotham-Black"/>
      </rPr>
      <t>Il a été démontré que le virus de la COVID-19 peut vivre de 2 à 5 jours sur le verre et les plastiques durs, de 3 à 5 jours sur le métal et 4 jours sur le bois, sans lavage ni désinfection.</t>
    </r>
    <r>
      <rPr>
        <sz val="11"/>
        <color theme="1"/>
        <rFont val="Gotham-Book"/>
      </rPr>
      <t xml:space="preserve">
</t>
    </r>
    <r>
      <rPr>
        <sz val="11"/>
        <color theme="1"/>
        <rFont val="Gotham-Book"/>
      </rPr>
      <t>TOUT l’équipement doit être nettoyé entre les séances.</t>
    </r>
    <r>
      <rPr>
        <sz val="11"/>
        <color theme="1"/>
        <rFont val="Gotham-Book"/>
      </rPr>
      <t xml:space="preserve">
</t>
    </r>
    <r>
      <rPr>
        <sz val="11"/>
        <color theme="1"/>
        <rFont val="Gotham-Book"/>
      </rPr>
      <t>Immédiatement après la séance, le bateau doit être placé sur un support dans une aire de lavage commune.</t>
    </r>
    <r>
      <rPr>
        <sz val="11"/>
        <color theme="1"/>
        <rFont val="Gotham-Book"/>
      </rPr>
      <t xml:space="preserve">
</t>
    </r>
    <r>
      <rPr>
        <sz val="11"/>
        <color theme="1"/>
        <rFont val="Gotham-Book"/>
      </rPr>
      <t>Tout l’équipement doit être lavé avec du détergent et de l’eau avec une brosse et une éponge.</t>
    </r>
    <r>
      <rPr>
        <sz val="11"/>
        <color theme="1"/>
        <rFont val="Gotham-Book"/>
      </rPr>
      <t xml:space="preserve">
</t>
    </r>
    <r>
      <rPr>
        <sz val="11"/>
        <color theme="1"/>
        <rFont val="Gotham-Book"/>
      </rPr>
      <t>L’équipement de nettoyage doit être rincé après le lavage et entreposé dans un endroit accessible.</t>
    </r>
    <r>
      <rPr>
        <sz val="11"/>
        <color theme="1"/>
        <rFont val="Gotham-Book"/>
      </rPr>
      <t xml:space="preserve">
</t>
    </r>
    <r>
      <rPr>
        <sz val="11"/>
        <color theme="1"/>
        <rFont val="Gotham-Book"/>
      </rPr>
      <t>L’équipement doit être doté d’un système d’étiquetage indiquant qu’il a été nettoyé et assaini.</t>
    </r>
    <r>
      <rPr>
        <sz val="11"/>
        <color theme="1"/>
        <rFont val="Gotham-Book"/>
      </rPr>
      <t xml:space="preserve">
</t>
    </r>
    <r>
      <rPr>
        <sz val="11"/>
        <color theme="1"/>
        <rFont val="Gotham-Book"/>
      </rPr>
      <t>Le registre de nettoyage doit être conservé et signé par l’athlète entre chaque séance (il peut être rempli au moment du départ ou de la sortie).</t>
    </r>
  </si>
  <si>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</si>
  <si>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</si>
  <si>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</si>
  <si>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</si>
  <si>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t>
    </r>
    <r>
      <rPr>
        <sz val="11"/>
        <color theme="1"/>
        <rFont val="Gotham-Book"/>
      </rPr>
      <t xml:space="preserve">
</t>
    </r>
    <r>
      <rPr>
        <sz val="11"/>
        <color theme="1"/>
        <rFont val="Gotham-Book"/>
      </rPr>
      <t>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t>
    </r>
    <r>
      <rPr>
        <sz val="11"/>
        <color theme="1"/>
        <rFont val="Gotham-Book"/>
      </rPr>
      <t>Tout bateau nécessitant un entretien ou un ajustement doit d’abord être lavé et désinfecté, laissé sur le support et clairement identifié pour un ajustement.</t>
    </r>
    <r>
      <rPr>
        <sz val="11"/>
        <color theme="1"/>
        <rFont val="Gotham-Book"/>
      </rPr>
      <t xml:space="preserve">
</t>
    </r>
    <r>
      <rPr>
        <sz val="11"/>
        <color theme="1"/>
        <rFont val="Gotham-Book"/>
      </rPr>
      <t>Les athlètes ne doivent pas rester sur le site de l’entraînement pendant les ajustements.</t>
    </r>
    <r>
      <rPr>
        <sz val="11"/>
        <color theme="1"/>
        <rFont val="Gotham-Book"/>
      </rPr>
      <t xml:space="preserve">
</t>
    </r>
    <r>
      <rPr>
        <sz val="11"/>
        <color theme="1"/>
        <rFont val="Gotham-Book"/>
      </rPr>
      <t>La personne qui effectue l’ajustement doit porter des gants, désinfecter l’équipement par la suite et le remettre dans l’espace de rangement.</t>
    </r>
    <r>
      <rPr>
        <sz val="11"/>
        <color theme="1"/>
        <rFont val="Gotham-Book"/>
      </rPr>
      <t xml:space="preserve">
</t>
    </r>
    <r>
      <rPr>
        <sz val="11"/>
        <color theme="1"/>
        <rFont val="Gotham-Book"/>
      </rPr>
      <t>Tous les outils doivent être nettoyés et assainis après chaque réparation ou ajustement.</t>
    </r>
  </si>
  <si>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</si>
  <si>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</si>
  <si>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</si>
  <si>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</si>
  <si>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</si>
  <si>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</si>
  <si>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</si>
  <si>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</si>
  <si>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</si>
  <si>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</si>
  <si>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</si>
  <si>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</si>
  <si>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</si>
  <si>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</si>
  <si>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</si>
  <si>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</si>
  <si>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r>
      <rPr>
        <sz val="11"/>
        <color theme="1"/>
        <rFont val="Gotham-Book"/>
      </rP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</si>
  <si>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</si>
  <si>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</si>
  <si>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</si>
  <si>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</si>
  <si>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</si>
  <si>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</si>
  <si>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</si>
  <si>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</si>
  <si>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</si>
  <si>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</si>
  <si>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</si>
  <si>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</si>
  <si>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</si>
  <si>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</si>
  <si>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</si>
  <si>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r>
      <rPr>
        <sz val="11"/>
        <color theme="1"/>
        <rFont val="Gotham-Book"/>
      </rPr>
      <t xml:space="preserve">12) L’autorité locale de santé publique et les services d’urgence seront-ils informés de la reprise des activités sur l’eau et un </t>
    </r>
    <r>
      <rPr>
        <b/>
        <sz val="11"/>
        <color theme="1"/>
        <rFont val="Gotham-Black"/>
      </rPr>
      <t>accord préliminaire sera-t-il conclu avec l’établissement de santé publique local sur les protocoles de transfert des soins</t>
    </r>
    <r>
      <rPr>
        <sz val="11"/>
        <color theme="1"/>
        <rFont val="Gotham-Book"/>
      </rPr>
      <t xml:space="preserve"> pour tout cas de COVID-19?</t>
    </r>
    <r>
      <rPr>
        <sz val="11"/>
        <color theme="1"/>
        <rFont val="Gotham-Book"/>
      </rPr>
      <t xml:space="preserve"> </t>
    </r>
  </si>
  <si>
    <t>Des numéros de téléphone doivent être clairement affichés dans le hangar à bateaux et les aires de traitement.
La confirmation de l’intégration aux protocoles locaux de santé publique est essentielle AVANT la réouverture.</t>
  </si>
  <si>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</si>
  <si>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</si>
  <si>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</si>
  <si>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</si>
  <si>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</si>
  <si>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</si>
  <si>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r>
      <rPr>
        <sz val="11"/>
        <color theme="1"/>
        <rFont val="Gotham-Book"/>
      </rP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l’ONS, l’OPS, etc.) et diffuser les messages de communication sur les risques (médias)?</t>
    </r>
  </si>
  <si>
    <t>Avoir un responsable des communications désigné avec un protocole et des priorités clairs en matière de communication si un cas positif se déclarait au club.
Il pourrait être utile de produire une ébauche de communiqué avant la réouverture, au cas où cette éventualité se produirait.</t>
  </si>
  <si>
    <r>
      <rPr>
        <sz val="11"/>
        <color theme="1"/>
        <rFont val="Gotham-Book"/>
      </rPr>
      <t xml:space="preserve">5) Y aura-t-il une autorité/un organe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t>
    </r>
    <r>
      <rPr>
        <sz val="11"/>
        <color theme="1"/>
        <rFont val="Gotham-Book"/>
      </rPr>
      <t xml:space="preserve"> </t>
    </r>
  </si>
  <si>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</si>
  <si>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</si>
  <si>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L’équipe des opérations stratégiques en lien avec la COVID-19 doit au moins comprendre le responsable des installations, le chef médical, le représentant des entraîneurs et le responsable des communications.</t>
  </si>
  <si>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</si>
  <si>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</si>
  <si>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</si>
  <si>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</si>
  <si>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r>
      <rPr>
        <sz val="11"/>
        <color theme="1"/>
        <rFont val="Gotham-Book"/>
      </rPr>
      <t>2) Y aura</t>
    </r>
    <r>
      <rPr>
        <sz val="11"/>
        <color theme="1"/>
        <rFont val="Gotham-Book"/>
      </rPr>
      <t>-t-il une ou des personnes désignées pour diriger les activités médiatiques et gérer toutes les communications internes et externes avec l’ONS, l’OPS, la santé publique, les représentants du gouvernement, le grand public et les médias?</t>
    </r>
    <r>
      <rPr>
        <sz val="11"/>
        <color theme="1"/>
        <rFont val="Gotham-Book"/>
      </rPr>
      <t xml:space="preserve"> </t>
    </r>
  </si>
  <si>
    <r>
      <rPr>
        <sz val="11"/>
        <color theme="1"/>
        <rFont val="Gotham-Black"/>
      </rPr>
      <t>3) Y aura</t>
    </r>
    <r>
      <rPr>
        <sz val="11"/>
        <color theme="1"/>
        <rFont val="Gotham-Book"/>
      </rPr>
      <t xml:space="preserve">-t-il un processus de surveillance des médias nationaux et internationaux et des médias sociaux afin de faire taire rapidement d’éventuelles rumeurs? </t>
    </r>
    <r>
      <rPr>
        <sz val="11"/>
        <color theme="1"/>
        <rFont val="Gotham-Book"/>
      </rPr>
      <t xml:space="preserve"> </t>
    </r>
  </si>
  <si>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</si>
  <si>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</si>
  <si>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</si>
  <si>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</si>
  <si>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</si>
  <si>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</si>
  <si>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</si>
  <si>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</si>
  <si>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</si>
  <si>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</si>
  <si>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</si>
  <si>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</si>
  <si>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</si>
  <si>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</si>
  <si>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</si>
  <si>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</si>
  <si>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</si>
  <si>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</si>
  <si>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</si>
  <si>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</si>
  <si>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</si>
  <si>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</si>
  <si>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</si>
  <si>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</si>
  <si>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</si>
  <si>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</si>
  <si>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</si>
  <si>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</si>
  <si>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</si>
  <si>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</si>
  <si>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</si>
  <si>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</si>
  <si>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</si>
  <si>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</si>
  <si>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</si>
  <si>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</si>
  <si>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</si>
  <si>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</si>
  <si>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</si>
  <si>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</si>
  <si>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</si>
  <si>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</si>
  <si>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</si>
  <si>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</si>
  <si>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</si>
  <si>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</si>
  <si>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</si>
  <si>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</si>
  <si>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</si>
  <si>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</si>
  <si>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</si>
  <si>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</si>
  <si>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</si>
  <si>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</si>
  <si>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</si>
  <si>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</si>
  <si>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</si>
  <si>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</si>
  <si>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</si>
  <si>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</si>
  <si>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</si>
  <si>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</si>
  <si>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</si>
  <si>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</si>
  <si>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</si>
  <si>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</si>
  <si>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</si>
  <si>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</si>
  <si>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</si>
  <si>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</si>
  <si>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</si>
  <si>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</si>
  <si>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</si>
  <si>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</si>
  <si>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</si>
  <si>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</si>
  <si>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</si>
  <si>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</si>
  <si>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</si>
  <si>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</si>
  <si>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</si>
  <si>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</si>
  <si>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</si>
  <si>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</si>
  <si>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</si>
  <si>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</si>
  <si>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</si>
  <si>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</si>
  <si>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</si>
  <si>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</si>
  <si>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</si>
  <si>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</si>
  <si>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</si>
  <si>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</si>
  <si>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</si>
  <si>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</si>
  <si>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</si>
  <si>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</si>
  <si>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</si>
  <si>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</si>
  <si>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</si>
  <si>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</si>
  <si>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</si>
  <si>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</si>
  <si>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</si>
  <si>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</si>
  <si>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</si>
  <si>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</si>
  <si>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</si>
  <si>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</si>
  <si>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</si>
  <si>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</si>
  <si>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</si>
  <si>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</si>
  <si>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</si>
  <si>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</si>
  <si>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</si>
  <si>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</si>
  <si>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</si>
  <si>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</si>
  <si>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</si>
  <si>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</si>
  <si>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</si>
  <si>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</si>
  <si>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</si>
  <si>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</si>
  <si>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</si>
  <si>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</si>
  <si>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</si>
  <si>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</si>
  <si>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</si>
  <si>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</si>
  <si>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</si>
  <si>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</si>
  <si>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</si>
  <si>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</si>
  <si>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</si>
  <si>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</si>
  <si>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</si>
  <si>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</si>
  <si>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</si>
  <si>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</si>
  <si>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</si>
  <si>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</si>
  <si>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</si>
  <si>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</si>
  <si>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</si>
  <si>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</si>
  <si>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</si>
  <si>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</si>
  <si>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</si>
  <si>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</si>
  <si>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</si>
  <si>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</si>
  <si>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</si>
  <si>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</si>
  <si>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</si>
  <si>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</si>
  <si>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</si>
  <si>
    <t>Niveau de risque évalué par cet outil</t>
  </si>
  <si>
    <t>REMARQUE : Toute décision de permettre l’accès à un club ou à un centre d’entraînement est assujettie aux directives de santé publique en vigueur et émises par les gouvernements locaux, provinciaux et fédéral. Ces directives de santé publique ont préséance sur les règlements des clubs et sur les directives locales en matière d’accès.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</si>
</sst>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2">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ont>
    <font>
      <sz val="11"/>
      <color theme="1"/>
      <name val="Arial"/>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2" tint="-4.9989318521683403E-2"/>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48">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3" fillId="0" borderId="36" xfId="1" applyFont="1" applyBorder="1" applyAlignment="1">
      <alignment horizontal="center" wrapText="1"/>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xf numFmtId="0" fontId="46" fillId="0" borderId="15" xfId="1" applyFont="1" applyFill="1" applyBorder="1" applyAlignment="1">
      <alignment horizontal="center"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20" borderId="33" xfId="1" applyFont="1" applyFill="1" applyBorder="1" applyAlignment="1">
      <alignment horizontal="left" vertical="center" wrapText="1"/>
    </xf>
    <xf numFmtId="0" fontId="45" fillId="20" borderId="45" xfId="1" applyFont="1" applyFill="1" applyBorder="1" applyAlignment="1">
      <alignment horizontal="left" vertical="center" wrapText="1"/>
    </xf>
    <xf numFmtId="0" fontId="45" fillId="20" borderId="35" xfId="1" applyFont="1" applyFill="1" applyBorder="1" applyAlignment="1">
      <alignment horizontal="left" vertical="center" wrapText="1"/>
    </xf>
    <xf numFmtId="0" fontId="14" fillId="0" borderId="0" xfId="1" applyAlignment="1" applyProtection="1">
      <alignment wrapText="1"/>
      <protection hidden="1"/>
    </xf>
    <xf numFmtId="0" fontId="28" fillId="16" borderId="33" xfId="1" applyFont="1" applyFill="1" applyBorder="1" applyAlignment="1" applyProtection="1">
      <alignment horizontal="center" vertical="top" wrapText="1"/>
      <protection hidden="1"/>
    </xf>
    <xf numFmtId="0" fontId="28" fillId="16" borderId="45" xfId="1" applyFont="1" applyFill="1" applyBorder="1" applyAlignment="1" applyProtection="1">
      <alignment horizontal="center" vertical="top" wrapText="1"/>
      <protection hidden="1"/>
    </xf>
    <xf numFmtId="0" fontId="28" fillId="16" borderId="35" xfId="1" applyFont="1" applyFill="1" applyBorder="1" applyAlignment="1" applyProtection="1">
      <alignment horizontal="center" vertical="top" wrapText="1"/>
      <protection hidden="1"/>
    </xf>
    <xf numFmtId="0" fontId="19" fillId="0" borderId="0" xfId="1" applyFont="1" applyAlignment="1" applyProtection="1">
      <alignment vertical="top" wrapText="1"/>
      <protection hidden="1"/>
    </xf>
    <xf numFmtId="0" fontId="18" fillId="0" borderId="0" xfId="1" applyFont="1" applyAlignment="1" applyProtection="1">
      <alignment horizontal="center" vertical="top" wrapText="1"/>
      <protection hidden="1"/>
    </xf>
    <xf numFmtId="0" fontId="29" fillId="0" borderId="22" xfId="1" applyFont="1" applyBorder="1" applyAlignment="1" applyProtection="1">
      <alignment horizontal="left" vertical="top" wrapText="1"/>
      <protection hidden="1"/>
    </xf>
    <xf numFmtId="0" fontId="29" fillId="0" borderId="54" xfId="1" applyFont="1" applyBorder="1" applyAlignment="1" applyProtection="1">
      <alignment horizontal="left" vertical="top" wrapText="1"/>
      <protection hidden="1"/>
    </xf>
    <xf numFmtId="0" fontId="19" fillId="0" borderId="0" xfId="1" applyFont="1" applyAlignment="1" applyProtection="1">
      <alignment horizontal="left" vertical="top" wrapText="1"/>
      <protection hidden="1"/>
    </xf>
    <xf numFmtId="0" fontId="29" fillId="0" borderId="47" xfId="1" applyFont="1" applyBorder="1" applyAlignment="1" applyProtection="1">
      <alignment horizontal="left" vertical="top" wrapText="1"/>
      <protection hidden="1"/>
    </xf>
    <xf numFmtId="0" fontId="24" fillId="0" borderId="0" xfId="1" applyFont="1" applyAlignment="1" applyProtection="1">
      <alignment horizontal="left" vertical="top"/>
      <protection hidden="1"/>
    </xf>
    <xf numFmtId="0" fontId="30" fillId="16" borderId="23" xfId="1" applyFont="1" applyFill="1" applyBorder="1" applyAlignment="1" applyProtection="1">
      <alignment horizontal="center" vertical="center" wrapText="1"/>
      <protection hidden="1"/>
    </xf>
    <xf numFmtId="0" fontId="30" fillId="16" borderId="27" xfId="1" applyFont="1" applyFill="1" applyBorder="1" applyAlignment="1" applyProtection="1">
      <alignment horizontal="center" vertical="center" wrapText="1"/>
      <protection hidden="1"/>
    </xf>
    <xf numFmtId="0" fontId="30" fillId="16" borderId="29" xfId="1" applyFont="1" applyFill="1" applyBorder="1" applyAlignment="1" applyProtection="1">
      <alignment horizontal="center" vertical="center" wrapText="1"/>
      <protection hidden="1"/>
    </xf>
    <xf numFmtId="0" fontId="29" fillId="0" borderId="48" xfId="1" applyFont="1" applyBorder="1" applyAlignment="1" applyProtection="1">
      <alignment horizontal="left" vertical="top" wrapText="1"/>
      <protection hidden="1"/>
    </xf>
    <xf numFmtId="0" fontId="19" fillId="0" borderId="0" xfId="1" applyFont="1" applyAlignment="1" applyProtection="1">
      <alignment horizontal="center" vertical="top" wrapText="1"/>
      <protection hidden="1"/>
    </xf>
    <xf numFmtId="0" fontId="32" fillId="16" borderId="33" xfId="1" applyFont="1" applyFill="1" applyBorder="1" applyAlignment="1" applyProtection="1">
      <alignment horizontal="center" vertical="center" wrapText="1"/>
      <protection hidden="1"/>
    </xf>
    <xf numFmtId="0" fontId="32" fillId="16" borderId="45" xfId="1" applyFont="1" applyFill="1" applyBorder="1" applyAlignment="1" applyProtection="1">
      <alignment horizontal="center" vertical="center" wrapText="1"/>
      <protection hidden="1"/>
    </xf>
    <xf numFmtId="0" fontId="32" fillId="16" borderId="35" xfId="1" applyFont="1" applyFill="1" applyBorder="1" applyAlignment="1" applyProtection="1">
      <alignment horizontal="center" vertical="center" wrapText="1"/>
      <protection hidden="1"/>
    </xf>
    <xf numFmtId="0" fontId="33" fillId="16" borderId="30" xfId="1" applyFont="1" applyFill="1" applyBorder="1" applyAlignment="1" applyProtection="1">
      <alignment horizontal="center" vertical="top" wrapText="1"/>
      <protection hidden="1"/>
    </xf>
    <xf numFmtId="0" fontId="33" fillId="16" borderId="0" xfId="1" applyFont="1" applyFill="1" applyAlignment="1" applyProtection="1">
      <alignment horizontal="center" vertical="top" wrapText="1"/>
      <protection hidden="1"/>
    </xf>
    <xf numFmtId="0" fontId="33" fillId="16" borderId="32" xfId="1" applyFont="1" applyFill="1" applyBorder="1" applyAlignment="1" applyProtection="1">
      <alignment horizontal="center" vertical="top" wrapText="1"/>
      <protection hidden="1"/>
    </xf>
    <xf numFmtId="0" fontId="20" fillId="0" borderId="0" xfId="1" applyFont="1" applyAlignment="1" applyProtection="1">
      <alignment wrapText="1"/>
      <protection hidden="1"/>
    </xf>
    <xf numFmtId="0" fontId="33" fillId="16" borderId="37" xfId="1" applyFont="1" applyFill="1" applyBorder="1" applyAlignment="1" applyProtection="1">
      <alignment horizontal="center" vertical="top" wrapText="1"/>
      <protection hidden="1"/>
    </xf>
    <xf numFmtId="0" fontId="33" fillId="16" borderId="36" xfId="1" applyFont="1" applyFill="1" applyBorder="1" applyAlignment="1" applyProtection="1">
      <alignment horizontal="center" vertical="top" wrapText="1"/>
      <protection hidden="1"/>
    </xf>
    <xf numFmtId="0" fontId="33" fillId="16" borderId="49" xfId="1" applyFont="1" applyFill="1" applyBorder="1" applyAlignment="1" applyProtection="1">
      <alignment horizontal="center" vertical="top" wrapText="1"/>
      <protection hidden="1"/>
    </xf>
    <xf numFmtId="0" fontId="20" fillId="0" borderId="0" xfId="1" applyFont="1" applyAlignment="1" applyProtection="1">
      <alignment horizontal="left" wrapText="1"/>
      <protection hidden="1"/>
    </xf>
    <xf numFmtId="0" fontId="35" fillId="17" borderId="10" xfId="1" applyFont="1" applyFill="1" applyBorder="1" applyAlignment="1" applyProtection="1">
      <alignment horizontal="center"/>
      <protection hidden="1"/>
    </xf>
    <xf numFmtId="0" fontId="35" fillId="17" borderId="39" xfId="1" applyFont="1" applyFill="1" applyBorder="1" applyAlignment="1" applyProtection="1">
      <alignment horizontal="center"/>
      <protection hidden="1"/>
    </xf>
    <xf numFmtId="0" fontId="35" fillId="17" borderId="43" xfId="1" applyFont="1" applyFill="1" applyBorder="1" applyAlignment="1" applyProtection="1">
      <alignment horizontal="center"/>
      <protection hidden="1"/>
    </xf>
    <xf numFmtId="0" fontId="14" fillId="0" borderId="0" xfId="1" applyAlignment="1" applyProtection="1">
      <alignment horizontal="left" wrapText="1"/>
      <protection hidden="1"/>
    </xf>
    <xf numFmtId="0" fontId="36" fillId="16" borderId="18" xfId="1" applyFont="1" applyFill="1" applyBorder="1" applyAlignment="1" applyProtection="1">
      <alignment horizontal="center" vertical="center" wrapText="1"/>
      <protection hidden="1"/>
    </xf>
    <xf numFmtId="0" fontId="36" fillId="16" borderId="36" xfId="1" applyFont="1" applyFill="1" applyBorder="1" applyAlignment="1" applyProtection="1">
      <alignment horizontal="center" vertical="center" wrapText="1"/>
      <protection hidden="1"/>
    </xf>
    <xf numFmtId="0" fontId="36" fillId="16" borderId="44" xfId="1" applyFont="1" applyFill="1" applyBorder="1" applyAlignment="1" applyProtection="1">
      <alignment horizontal="center" vertical="center" wrapText="1"/>
      <protection hidden="1"/>
    </xf>
    <xf numFmtId="0" fontId="21" fillId="0" borderId="0" xfId="1" applyFont="1" applyAlignment="1" applyProtection="1">
      <alignment horizontal="center" wrapText="1"/>
      <protection hidden="1"/>
    </xf>
    <xf numFmtId="0" fontId="36" fillId="18" borderId="50" xfId="1" applyFont="1" applyFill="1" applyBorder="1" applyAlignment="1" applyProtection="1">
      <alignment horizontal="center" vertical="center" wrapText="1"/>
      <protection hidden="1"/>
    </xf>
    <xf numFmtId="0" fontId="36" fillId="18" borderId="35" xfId="1" applyFont="1" applyFill="1" applyBorder="1" applyAlignment="1" applyProtection="1">
      <alignment horizontal="center" vertical="center" wrapText="1"/>
      <protection hidden="1"/>
    </xf>
    <xf numFmtId="0" fontId="22" fillId="0" borderId="0" xfId="1" applyFont="1" applyAlignment="1" applyProtection="1">
      <alignment horizontal="left" wrapText="1"/>
      <protection hidden="1"/>
    </xf>
    <xf numFmtId="0" fontId="22" fillId="0" borderId="0" xfId="1" applyFont="1" applyAlignment="1" applyProtection="1">
      <alignment wrapText="1"/>
      <protection hidden="1"/>
    </xf>
    <xf numFmtId="0" fontId="36" fillId="0" borderId="34" xfId="1" applyFont="1" applyBorder="1" applyAlignment="1" applyProtection="1">
      <alignment vertical="top" wrapText="1"/>
      <protection hidden="1"/>
    </xf>
    <xf numFmtId="0" fontId="37" fillId="0" borderId="44" xfId="1" applyFont="1" applyBorder="1" applyAlignment="1" applyProtection="1">
      <alignment horizontal="center" vertical="center" wrapText="1"/>
      <protection hidden="1"/>
    </xf>
    <xf numFmtId="0" fontId="36" fillId="0" borderId="44" xfId="1" applyFont="1" applyBorder="1" applyAlignment="1" applyProtection="1">
      <alignment horizontal="left" vertical="top" wrapText="1"/>
      <protection hidden="1"/>
    </xf>
    <xf numFmtId="0" fontId="38" fillId="0" borderId="34" xfId="1" applyFont="1" applyBorder="1" applyAlignment="1" applyProtection="1">
      <alignment vertical="top" wrapText="1"/>
      <protection hidden="1"/>
    </xf>
    <xf numFmtId="0" fontId="36" fillId="0" borderId="51" xfId="1" applyFont="1" applyBorder="1" applyAlignment="1" applyProtection="1">
      <alignment vertical="top" wrapText="1"/>
      <protection hidden="1"/>
    </xf>
    <xf numFmtId="0" fontId="39" fillId="7" borderId="33" xfId="1" applyFont="1" applyFill="1" applyBorder="1" applyAlignment="1" applyProtection="1">
      <alignment wrapText="1"/>
      <protection hidden="1"/>
    </xf>
    <xf numFmtId="0" fontId="37" fillId="17" borderId="0" xfId="1" applyFont="1" applyFill="1" applyAlignment="1" applyProtection="1">
      <alignment wrapText="1"/>
      <protection hidden="1"/>
    </xf>
    <xf numFmtId="0" fontId="36" fillId="0" borderId="34" xfId="1" applyFont="1" applyFill="1" applyBorder="1" applyAlignment="1" applyProtection="1">
      <alignment horizontal="center" vertical="center" wrapText="1"/>
      <protection hidden="1"/>
    </xf>
    <xf numFmtId="0" fontId="37" fillId="0" borderId="0" xfId="1" applyFont="1" applyAlignment="1" applyProtection="1">
      <alignment wrapText="1"/>
      <protection hidden="1"/>
    </xf>
    <xf numFmtId="0" fontId="23" fillId="0" borderId="0" xfId="1" applyFont="1" applyAlignment="1" applyProtection="1">
      <alignment vertical="top" wrapText="1"/>
      <protection hidden="1"/>
    </xf>
    <xf numFmtId="0" fontId="14" fillId="0" borderId="0" xfId="1" applyAlignment="1" applyProtection="1">
      <alignment vertical="top" wrapText="1"/>
      <protection hidden="1"/>
    </xf>
    <xf numFmtId="0" fontId="58" fillId="19" borderId="34" xfId="1" applyFont="1" applyFill="1" applyBorder="1" applyAlignment="1" applyProtection="1">
      <alignment vertical="center" wrapText="1"/>
      <protection hidden="1"/>
    </xf>
    <xf numFmtId="0" fontId="57" fillId="8" borderId="51" xfId="1" applyFont="1" applyFill="1" applyBorder="1" applyAlignment="1" applyProtection="1">
      <alignment horizontal="left" vertical="center" wrapText="1"/>
      <protection hidden="1"/>
    </xf>
    <xf numFmtId="0" fontId="58" fillId="8" borderId="51" xfId="1" applyFont="1" applyFill="1" applyBorder="1" applyAlignment="1" applyProtection="1">
      <alignment horizontal="left" vertical="center" wrapText="1"/>
      <protection hidden="1"/>
    </xf>
    <xf numFmtId="0" fontId="58" fillId="13" borderId="51" xfId="1" applyFont="1" applyFill="1" applyBorder="1" applyAlignment="1" applyProtection="1">
      <alignment horizontal="left" vertical="center" wrapText="1"/>
      <protection hidden="1"/>
    </xf>
    <xf numFmtId="0" fontId="58" fillId="14" borderId="52" xfId="1" applyFont="1" applyFill="1" applyBorder="1" applyAlignment="1" applyProtection="1">
      <alignment horizontal="left" vertical="center" wrapText="1"/>
      <protection hidden="1"/>
    </xf>
    <xf numFmtId="0" fontId="58" fillId="12" borderId="34" xfId="1" applyFont="1" applyFill="1" applyBorder="1" applyAlignment="1" applyProtection="1">
      <alignment horizontal="left" vertical="center" wrapText="1"/>
      <protection hidden="1"/>
    </xf>
    <xf numFmtId="0" fontId="58" fillId="12" borderId="51" xfId="1" applyFont="1" applyFill="1" applyBorder="1" applyAlignment="1" applyProtection="1">
      <alignment horizontal="left" vertical="center" wrapText="1"/>
      <protection hidden="1"/>
    </xf>
    <xf numFmtId="0" fontId="36" fillId="16" borderId="33" xfId="1" applyFont="1" applyFill="1" applyBorder="1" applyAlignment="1" applyProtection="1">
      <alignment horizontal="center" vertical="center" wrapText="1"/>
      <protection hidden="1"/>
    </xf>
    <xf numFmtId="0" fontId="36" fillId="16" borderId="45" xfId="1" applyFont="1" applyFill="1" applyBorder="1" applyAlignment="1" applyProtection="1">
      <alignment horizontal="center" vertical="center" wrapText="1"/>
      <protection hidden="1"/>
    </xf>
    <xf numFmtId="0" fontId="36" fillId="16" borderId="35" xfId="1" applyFont="1" applyFill="1" applyBorder="1" applyAlignment="1" applyProtection="1">
      <alignment horizontal="center" vertical="center" wrapText="1"/>
      <protection hidden="1"/>
    </xf>
    <xf numFmtId="0" fontId="38" fillId="18" borderId="50" xfId="1" applyFont="1" applyFill="1" applyBorder="1" applyAlignment="1" applyProtection="1">
      <alignment horizontal="center" vertical="center" wrapText="1"/>
      <protection hidden="1"/>
    </xf>
    <xf numFmtId="0" fontId="36" fillId="0" borderId="34" xfId="1" applyFont="1" applyBorder="1" applyAlignment="1" applyProtection="1">
      <alignment vertical="center" wrapText="1"/>
      <protection hidden="1"/>
    </xf>
    <xf numFmtId="0" fontId="36" fillId="0" borderId="44" xfId="1" applyFont="1" applyBorder="1" applyAlignment="1" applyProtection="1">
      <alignment horizontal="left" vertical="center" wrapText="1"/>
      <protection hidden="1"/>
    </xf>
    <xf numFmtId="0" fontId="38" fillId="0" borderId="34" xfId="1" applyFont="1" applyBorder="1" applyAlignment="1" applyProtection="1">
      <alignment vertical="center" wrapText="1"/>
      <protection hidden="1"/>
    </xf>
    <xf numFmtId="0" fontId="25" fillId="0" borderId="0" xfId="1" applyFont="1" applyAlignment="1" applyProtection="1">
      <alignment horizontal="left"/>
      <protection hidden="1"/>
    </xf>
    <xf numFmtId="0" fontId="36" fillId="0" borderId="34" xfId="1" applyFont="1" applyBorder="1" applyAlignment="1" applyProtection="1">
      <alignment horizontal="center" vertical="center" wrapText="1"/>
      <protection hidden="1"/>
    </xf>
    <xf numFmtId="0" fontId="59" fillId="19" borderId="33" xfId="1" applyFont="1" applyFill="1" applyBorder="1" applyAlignment="1" applyProtection="1">
      <alignment horizontal="center" vertical="center" wrapText="1"/>
      <protection hidden="1"/>
    </xf>
    <xf numFmtId="0" fontId="59" fillId="19" borderId="45" xfId="1" applyFont="1" applyFill="1" applyBorder="1" applyAlignment="1" applyProtection="1">
      <alignment horizontal="center" vertical="center" wrapText="1"/>
      <protection hidden="1"/>
    </xf>
    <xf numFmtId="0" fontId="59" fillId="19" borderId="35" xfId="1" applyFont="1" applyFill="1" applyBorder="1" applyAlignment="1" applyProtection="1">
      <alignment horizontal="center" vertical="center" wrapText="1"/>
      <protection hidden="1"/>
    </xf>
    <xf numFmtId="0" fontId="40" fillId="0" borderId="33" xfId="1" applyFont="1" applyBorder="1" applyAlignment="1" applyProtection="1">
      <alignment vertical="center" wrapText="1"/>
      <protection hidden="1"/>
    </xf>
    <xf numFmtId="0" fontId="40" fillId="0" borderId="45" xfId="1" applyFont="1" applyBorder="1" applyAlignment="1" applyProtection="1">
      <alignment vertical="center" wrapText="1"/>
      <protection hidden="1"/>
    </xf>
    <xf numFmtId="0" fontId="40" fillId="0" borderId="35" xfId="1" applyFont="1" applyBorder="1" applyAlignment="1" applyProtection="1">
      <alignment vertical="center" wrapText="1"/>
      <protection hidden="1"/>
    </xf>
    <xf numFmtId="0" fontId="42" fillId="0" borderId="33" xfId="1" applyFont="1" applyBorder="1" applyAlignment="1" applyProtection="1">
      <alignment vertical="center" wrapText="1"/>
      <protection hidden="1"/>
    </xf>
    <xf numFmtId="0" fontId="42" fillId="0" borderId="45" xfId="1" applyFont="1" applyBorder="1" applyAlignment="1" applyProtection="1">
      <alignment vertical="center" wrapText="1"/>
      <protection hidden="1"/>
    </xf>
    <xf numFmtId="0" fontId="42" fillId="0" borderId="35" xfId="1" applyFont="1" applyBorder="1" applyAlignment="1" applyProtection="1">
      <alignment vertical="center" wrapText="1"/>
      <protection hidden="1"/>
    </xf>
    <xf numFmtId="2" fontId="19" fillId="0" borderId="4" xfId="1" applyNumberFormat="1" applyFont="1" applyBorder="1" applyAlignment="1" applyProtection="1">
      <alignment horizontal="center" vertical="top" wrapText="1"/>
      <protection locked="0"/>
    </xf>
    <xf numFmtId="2" fontId="19" fillId="0" borderId="17" xfId="1" applyNumberFormat="1" applyFont="1" applyBorder="1" applyAlignment="1" applyProtection="1">
      <alignment horizontal="center" vertical="top" wrapText="1"/>
      <protection locked="0"/>
    </xf>
    <xf numFmtId="2" fontId="24" fillId="0" borderId="4" xfId="1" applyNumberFormat="1" applyFont="1" applyBorder="1" applyAlignment="1" applyProtection="1">
      <alignment horizontal="center" vertical="top" wrapText="1"/>
      <protection locked="0"/>
    </xf>
    <xf numFmtId="2" fontId="24" fillId="0" borderId="17" xfId="1" applyNumberFormat="1" applyFont="1" applyBorder="1" applyAlignment="1" applyProtection="1">
      <alignment horizontal="center" vertical="top" wrapText="1"/>
      <protection locked="0"/>
    </xf>
    <xf numFmtId="2" fontId="19" fillId="0" borderId="19" xfId="1" applyNumberFormat="1" applyFont="1" applyBorder="1" applyAlignment="1" applyProtection="1">
      <alignment horizontal="center" vertical="top" wrapText="1"/>
      <protection locked="0"/>
    </xf>
    <xf numFmtId="2" fontId="19" fillId="0" borderId="21" xfId="1" applyNumberFormat="1" applyFont="1" applyBorder="1" applyAlignment="1" applyProtection="1">
      <alignment horizontal="center" vertical="top" wrapText="1"/>
      <protection locked="0"/>
    </xf>
  </cellXfs>
  <cellStyles count="3">
    <cellStyle name="Lien hypertexte"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5</xdr:row>
      <xdr:rowOff>138761</xdr:rowOff>
    </xdr:from>
    <xdr:ext cx="9350375" cy="8335743"/>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313511"/>
          <a:ext cx="9350375" cy="8335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CA" sz="2000" b="1" i="0">
              <a:latin typeface="Gotham Black" pitchFamily="2" charset="77"/>
            </a:rPr>
            <a:t>Évaluation des risques et outil d’atténuation des risques pour les clubs</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ysClr val="windowText" lastClr="00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a:t>
          </a:r>
          <a:r>
            <a:rPr lang="fr-CA" sz="1050" b="0" baseline="0">
              <a:solidFill>
                <a:schemeClr val="tx1"/>
              </a:solidFill>
              <a:latin typeface="Gotham Book" pitchFamily="2" charset="77"/>
            </a:rPr>
            <a:t> une copie de l’outil dûment rempli. L’ONS ou une autorité de santé publique pourrait vous demander une copie.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Communiquez avec votre ONS pour obtenir de l’aide et répondre aux exigences obligatoires que le club ne peut pas satisfaire.</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topLeftCell="A4" zoomScale="120" zoomScaleNormal="120" workbookViewId="0">
      <selection activeCell="Q48" sqref="Q48"/>
    </sheetView>
  </sheetViews>
  <sheetFormatPr baseColWidth="10" defaultColWidth="8.85546875" defaultRowHeight="14.25"/>
  <cols>
    <col min="1" max="16384" width="8.85546875" style="60"/>
  </cols>
  <sheetData>
    <row r="2" spans="1:15" s="59" customFormat="1" ht="24.95" customHeight="1">
      <c r="A2" s="62"/>
      <c r="B2" s="62"/>
      <c r="C2" s="62"/>
      <c r="D2" s="62"/>
      <c r="E2" s="62"/>
      <c r="F2" s="62"/>
      <c r="G2" s="62"/>
      <c r="H2" s="62"/>
      <c r="I2" s="62"/>
      <c r="J2" s="62"/>
      <c r="K2" s="62"/>
      <c r="L2" s="62"/>
      <c r="M2" s="62"/>
      <c r="N2" s="62"/>
      <c r="O2" s="62"/>
    </row>
    <row r="3" spans="1:15" s="59" customFormat="1" ht="24.95" customHeight="1">
      <c r="A3" s="62"/>
      <c r="B3" s="62"/>
      <c r="C3" s="62"/>
      <c r="D3" s="62"/>
      <c r="E3" s="62"/>
      <c r="F3" s="62"/>
      <c r="G3" s="62"/>
      <c r="H3" s="62"/>
      <c r="I3" s="62"/>
      <c r="J3" s="62"/>
      <c r="K3" s="62"/>
      <c r="L3" s="62"/>
      <c r="M3" s="62"/>
      <c r="N3" s="62"/>
      <c r="O3" s="62"/>
    </row>
    <row r="4" spans="1:15">
      <c r="A4" s="62"/>
      <c r="B4" s="62"/>
      <c r="C4" s="62"/>
      <c r="D4" s="62"/>
      <c r="E4" s="62"/>
      <c r="F4" s="62"/>
      <c r="G4" s="62"/>
      <c r="H4" s="62"/>
      <c r="I4" s="62"/>
      <c r="J4" s="62"/>
      <c r="K4" s="62"/>
      <c r="L4" s="62"/>
      <c r="M4" s="62"/>
      <c r="N4" s="62"/>
      <c r="O4" s="62"/>
    </row>
    <row r="5" spans="1:15">
      <c r="A5" s="62"/>
      <c r="B5" s="62"/>
      <c r="C5" s="62"/>
      <c r="D5" s="62"/>
      <c r="E5" s="62"/>
      <c r="F5" s="62"/>
      <c r="G5" s="62"/>
      <c r="H5" s="62"/>
      <c r="I5" s="62"/>
      <c r="J5" s="62"/>
      <c r="K5" s="62"/>
      <c r="L5" s="62"/>
      <c r="M5" s="62"/>
      <c r="N5" s="62"/>
      <c r="O5" s="62"/>
    </row>
    <row r="6" spans="1:15">
      <c r="A6" s="62"/>
      <c r="B6" s="62"/>
      <c r="C6" s="62"/>
      <c r="D6" s="62"/>
      <c r="E6" s="62"/>
      <c r="F6" s="62"/>
      <c r="G6" s="62"/>
      <c r="H6" s="62"/>
      <c r="I6" s="62"/>
      <c r="J6" s="62"/>
      <c r="K6" s="62"/>
      <c r="L6" s="62"/>
      <c r="M6" s="62"/>
      <c r="N6" s="62"/>
      <c r="O6" s="62"/>
    </row>
    <row r="7" spans="1:15">
      <c r="A7" s="62"/>
      <c r="B7" s="62"/>
      <c r="C7" s="62"/>
      <c r="D7" s="62"/>
      <c r="E7" s="62"/>
      <c r="F7" s="62"/>
      <c r="G7" s="62"/>
      <c r="H7" s="62"/>
      <c r="I7" s="62"/>
      <c r="J7" s="62"/>
      <c r="K7" s="62"/>
      <c r="L7" s="62"/>
      <c r="M7" s="62"/>
      <c r="N7" s="62"/>
      <c r="O7" s="6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s="61" customFormat="1" ht="4.5" customHeight="1">
      <c r="A36" s="62"/>
      <c r="B36" s="62"/>
      <c r="C36" s="62"/>
      <c r="D36" s="62"/>
      <c r="E36" s="62"/>
      <c r="F36" s="62"/>
      <c r="G36" s="62"/>
      <c r="H36" s="62"/>
      <c r="I36" s="62"/>
      <c r="J36" s="62"/>
      <c r="K36" s="62"/>
      <c r="L36" s="62"/>
      <c r="M36" s="62"/>
      <c r="N36" s="62"/>
      <c r="O36" s="62"/>
    </row>
    <row r="37" spans="1:15" s="61" customFormat="1" hidden="1">
      <c r="A37" s="62"/>
      <c r="B37" s="62"/>
      <c r="C37" s="62"/>
      <c r="D37" s="62"/>
      <c r="E37" s="62"/>
      <c r="F37" s="62"/>
      <c r="G37" s="62"/>
      <c r="H37" s="62"/>
      <c r="I37" s="62"/>
      <c r="J37" s="62"/>
      <c r="K37" s="62"/>
      <c r="L37" s="62"/>
      <c r="M37" s="62"/>
      <c r="N37" s="62"/>
      <c r="O37" s="62"/>
    </row>
    <row r="38" spans="1:15" s="61" customFormat="1">
      <c r="A38" s="62"/>
      <c r="B38" s="62"/>
      <c r="C38" s="62"/>
      <c r="D38" s="62"/>
      <c r="E38" s="62"/>
      <c r="F38" s="62"/>
      <c r="G38" s="62"/>
      <c r="H38" s="62"/>
      <c r="I38" s="62"/>
      <c r="J38" s="62"/>
      <c r="K38" s="62"/>
      <c r="L38" s="62"/>
      <c r="M38" s="62"/>
      <c r="N38" s="62"/>
      <c r="O38" s="62"/>
    </row>
    <row r="39" spans="1:15" s="61" customFormat="1">
      <c r="A39" s="62"/>
      <c r="B39" s="62"/>
      <c r="C39" s="62"/>
      <c r="D39" s="62"/>
      <c r="E39" s="62"/>
      <c r="F39" s="62"/>
      <c r="G39" s="62"/>
      <c r="H39" s="62"/>
      <c r="I39" s="62"/>
      <c r="J39" s="62"/>
      <c r="K39" s="62"/>
      <c r="L39" s="62"/>
      <c r="M39" s="62"/>
      <c r="N39" s="62"/>
      <c r="O39" s="6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baseColWidth="10"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261</v>
      </c>
      <c r="I1" s="2" t="s">
        <v>262</v>
      </c>
      <c r="J1" s="2">
        <v>3</v>
      </c>
      <c r="K1" s="2">
        <v>2</v>
      </c>
      <c r="L1" s="2">
        <v>3</v>
      </c>
      <c r="M1" s="2">
        <v>3</v>
      </c>
      <c r="N1" s="2">
        <v>2</v>
      </c>
      <c r="P1" s="2" t="s">
        <v>263</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baseColWidth="10"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211</v>
      </c>
      <c r="F1" s="2" t="s">
        <v>212</v>
      </c>
      <c r="G1" s="2">
        <v>2</v>
      </c>
      <c r="H1" s="2">
        <v>2</v>
      </c>
      <c r="J1" s="2" t="s">
        <v>213</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baseColWidth="10"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207</v>
      </c>
      <c r="G1" s="2" t="s">
        <v>208</v>
      </c>
      <c r="H1" s="2">
        <v>3</v>
      </c>
      <c r="I1" s="2">
        <v>2</v>
      </c>
      <c r="J1" s="2">
        <v>3</v>
      </c>
      <c r="L1" s="2" t="s">
        <v>209</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baseColWidth="10"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196</v>
      </c>
      <c r="I1" s="2" t="s">
        <v>197</v>
      </c>
      <c r="J1" s="2">
        <v>3</v>
      </c>
      <c r="K1" s="2">
        <v>2</v>
      </c>
      <c r="L1" s="2">
        <v>2</v>
      </c>
      <c r="M1" s="2" t="s">
        <v>198</v>
      </c>
      <c r="N1" s="2">
        <v>2</v>
      </c>
      <c r="P1" s="2" t="s">
        <v>199</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baseColWidth="10"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339</v>
      </c>
      <c r="G1" s="2" t="s">
        <v>340</v>
      </c>
      <c r="H1" s="2">
        <v>3</v>
      </c>
      <c r="I1" s="2">
        <v>3</v>
      </c>
      <c r="J1" s="2">
        <v>2</v>
      </c>
      <c r="L1" s="2" t="s">
        <v>341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baseColWidth="10"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220</v>
      </c>
      <c r="B1" s="1">
        <f>'Staff Knowledge'!L2+'Specific Measures'!T2+'Emergency Readiness'!AX2+'Isolation Capacity'!P2+'Stakeholder Coordination'!J2+'Logistics Coordination'!L2+'Risk Communication'!P2+'Public Health'!L2</f>
        <v>234</v>
      </c>
    </row>
    <row r="5" spans="1:4" ht="15.75" customHeight="1">
      <c r="A5" s="9" t="s">
        <v>221</v>
      </c>
    </row>
    <row r="6" spans="1:4" ht="12.75">
      <c r="A6" s="2" t="s">
        <v>222</v>
      </c>
      <c r="B6" s="2">
        <v>1</v>
      </c>
    </row>
    <row r="7" spans="1:4" ht="12.75">
      <c r="A7" s="2" t="s">
        <v>223</v>
      </c>
      <c r="B7" s="2">
        <v>0</v>
      </c>
    </row>
    <row r="8" spans="1:4" ht="12.75">
      <c r="A8" s="2" t="s">
        <v>224</v>
      </c>
      <c r="B8" s="2">
        <v>2</v>
      </c>
    </row>
    <row r="12" spans="1:4" ht="15.75" customHeight="1">
      <c r="A12" s="9" t="s">
        <v>225</v>
      </c>
    </row>
    <row r="13" spans="1:4" ht="15.75" customHeight="1">
      <c r="A13" s="10" t="s">
        <v>226</v>
      </c>
      <c r="B13" s="256" t="s">
        <v>227</v>
      </c>
      <c r="C13" s="257"/>
      <c r="D13" s="258"/>
    </row>
    <row r="14" spans="1:4" ht="15.75" customHeight="1">
      <c r="A14" s="11" t="s">
        <v>228</v>
      </c>
      <c r="B14" s="259" t="s">
        <v>229</v>
      </c>
      <c r="C14" s="257"/>
      <c r="D14" s="258"/>
    </row>
    <row r="15" spans="1:4" ht="15.75" customHeight="1">
      <c r="A15" s="12" t="s">
        <v>230</v>
      </c>
      <c r="B15" s="256" t="s">
        <v>231</v>
      </c>
      <c r="C15" s="257"/>
      <c r="D15" s="258"/>
    </row>
    <row r="16" spans="1:4" ht="15.75" customHeight="1">
      <c r="A16" s="13" t="s">
        <v>232</v>
      </c>
      <c r="B16" s="259" t="s">
        <v>233</v>
      </c>
      <c r="C16" s="257"/>
      <c r="D16" s="258"/>
    </row>
    <row r="17" spans="1:4" ht="15.75" customHeight="1">
      <c r="A17" s="14" t="s">
        <v>234</v>
      </c>
      <c r="B17" s="259" t="s">
        <v>235</v>
      </c>
      <c r="C17" s="257"/>
      <c r="D17" s="258"/>
    </row>
    <row r="21" spans="1:4" ht="15.75" customHeight="1">
      <c r="A21" s="9" t="s">
        <v>236</v>
      </c>
      <c r="B21" s="9" t="s">
        <v>237</v>
      </c>
      <c r="C21" s="9" t="s">
        <v>238</v>
      </c>
    </row>
    <row r="22" spans="1:4" ht="12.75">
      <c r="A22" s="2" t="s">
        <v>239</v>
      </c>
      <c r="B22" s="2" t="s">
        <v>240</v>
      </c>
      <c r="C22" s="15" t="s">
        <v>241</v>
      </c>
    </row>
    <row r="23" spans="1:4" ht="12.75">
      <c r="A23" s="2" t="s">
        <v>242</v>
      </c>
      <c r="B23" s="2" t="s">
        <v>243</v>
      </c>
      <c r="C23" s="15" t="s">
        <v>244</v>
      </c>
    </row>
    <row r="27" spans="1:4" ht="15.75" customHeight="1">
      <c r="A27" s="16" t="s">
        <v>245</v>
      </c>
      <c r="B27" s="16" t="s">
        <v>237</v>
      </c>
      <c r="C27" s="16" t="s">
        <v>238</v>
      </c>
    </row>
    <row r="28" spans="1:4" ht="12.75">
      <c r="A28" s="2" t="s">
        <v>246</v>
      </c>
    </row>
    <row r="29" spans="1:4" ht="12.75">
      <c r="A29" s="2" t="s">
        <v>247</v>
      </c>
    </row>
    <row r="30" spans="1:4" ht="12.75">
      <c r="A30" s="2" t="s">
        <v>248</v>
      </c>
    </row>
    <row r="31" spans="1:4" ht="12.75">
      <c r="A31" s="4" t="s">
        <v>249</v>
      </c>
      <c r="B31" s="4" t="s">
        <v>250</v>
      </c>
      <c r="C31" s="15" t="s">
        <v>251</v>
      </c>
    </row>
    <row r="32" spans="1:4" ht="12.75">
      <c r="A32" s="4" t="s">
        <v>252</v>
      </c>
      <c r="B32" s="2" t="s">
        <v>253</v>
      </c>
      <c r="C32" s="15" t="s">
        <v>254</v>
      </c>
    </row>
    <row r="33" spans="1:3" ht="12.75">
      <c r="A33" s="4" t="s">
        <v>255</v>
      </c>
      <c r="B33" s="2" t="s">
        <v>256</v>
      </c>
      <c r="C33" s="15" t="s">
        <v>257</v>
      </c>
    </row>
    <row r="34" spans="1:3" ht="12.75">
      <c r="A34" s="4" t="s">
        <v>258</v>
      </c>
      <c r="B34" s="2" t="s">
        <v>259</v>
      </c>
      <c r="C34" s="15" t="s">
        <v>260</v>
      </c>
    </row>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zoomScale="75" zoomScaleNormal="80" zoomScalePageLayoutView="75" workbookViewId="0">
      <selection activeCell="C48" sqref="C48:C53"/>
    </sheetView>
  </sheetViews>
  <sheetFormatPr baseColWidth="10" defaultColWidth="9.140625" defaultRowHeight="14.25"/>
  <cols>
    <col min="1" max="1" width="9.140625" style="267"/>
    <col min="2" max="2" width="65.5703125" style="267" customWidth="1"/>
    <col min="3" max="3" width="18.7109375" style="267" customWidth="1"/>
    <col min="4" max="4" width="11.5703125" style="267" customWidth="1"/>
    <col min="5" max="5" width="68.28515625" style="267" customWidth="1"/>
    <col min="6" max="6" width="23.85546875" style="267" customWidth="1"/>
    <col min="7" max="7" width="26.42578125" style="267" customWidth="1"/>
    <col min="8" max="8" width="24.42578125" style="267" customWidth="1"/>
    <col min="9" max="9" width="13.140625" style="267" customWidth="1"/>
    <col min="10" max="12" width="9.140625" style="267"/>
    <col min="13" max="13" width="21.42578125" style="267" customWidth="1"/>
    <col min="14" max="14" width="18.42578125" style="267" customWidth="1"/>
    <col min="15" max="15" width="20.140625" style="267" customWidth="1"/>
    <col min="16" max="16" width="16.85546875" style="267" customWidth="1"/>
    <col min="17" max="17" width="22.42578125" style="267" customWidth="1"/>
    <col min="18" max="19" width="9.140625" style="267"/>
    <col min="20" max="20" width="40.42578125" style="267" customWidth="1"/>
    <col min="21" max="16384" width="9.140625" style="267"/>
  </cols>
  <sheetData>
    <row r="1" spans="2:9" ht="33.6" customHeight="1" thickBot="1"/>
    <row r="2" spans="2:9" ht="30" customHeight="1" thickBot="1">
      <c r="B2" s="268" t="s">
        <v>0</v>
      </c>
      <c r="C2" s="269"/>
      <c r="D2" s="269"/>
      <c r="E2" s="270"/>
      <c r="F2" s="271"/>
      <c r="G2" s="271"/>
      <c r="H2" s="271"/>
      <c r="I2" s="271"/>
    </row>
    <row r="3" spans="2:9" ht="30" customHeight="1" thickBot="1">
      <c r="B3" s="272"/>
      <c r="C3" s="272"/>
      <c r="D3" s="272"/>
      <c r="E3" s="272"/>
      <c r="F3" s="271"/>
      <c r="G3" s="271"/>
      <c r="H3" s="271"/>
      <c r="I3" s="271"/>
    </row>
    <row r="4" spans="2:9" ht="30" customHeight="1">
      <c r="B4" s="273" t="s">
        <v>1</v>
      </c>
      <c r="C4" s="225"/>
      <c r="D4" s="226"/>
      <c r="E4" s="227"/>
      <c r="F4" s="271"/>
      <c r="G4" s="271"/>
      <c r="H4" s="271"/>
      <c r="I4" s="271"/>
    </row>
    <row r="5" spans="2:9" ht="30" customHeight="1">
      <c r="B5" s="274" t="s">
        <v>2</v>
      </c>
      <c r="C5" s="220"/>
      <c r="D5" s="220"/>
      <c r="E5" s="221"/>
      <c r="F5" s="275"/>
      <c r="G5" s="275"/>
      <c r="H5" s="275"/>
      <c r="I5" s="275"/>
    </row>
    <row r="6" spans="2:9" ht="30" customHeight="1">
      <c r="B6" s="274" t="s">
        <v>3</v>
      </c>
      <c r="C6" s="222"/>
      <c r="D6" s="223"/>
      <c r="E6" s="224"/>
      <c r="F6" s="275"/>
      <c r="G6" s="275"/>
      <c r="H6" s="275"/>
      <c r="I6" s="275"/>
    </row>
    <row r="7" spans="2:9" ht="27" customHeight="1">
      <c r="B7" s="276" t="s">
        <v>4</v>
      </c>
      <c r="C7" s="218"/>
      <c r="D7" s="218"/>
      <c r="E7" s="219"/>
      <c r="F7" s="277"/>
      <c r="G7" s="275"/>
      <c r="H7" s="275"/>
      <c r="I7" s="275"/>
    </row>
    <row r="8" spans="2:9" ht="60.95" customHeight="1">
      <c r="B8" s="276" t="s">
        <v>5</v>
      </c>
      <c r="C8" s="222"/>
      <c r="D8" s="223"/>
      <c r="E8" s="224"/>
      <c r="F8" s="277"/>
      <c r="G8" s="275"/>
      <c r="H8" s="275"/>
      <c r="I8" s="275"/>
    </row>
    <row r="9" spans="2:9" ht="30" customHeight="1">
      <c r="B9" s="276" t="s">
        <v>6</v>
      </c>
      <c r="C9" s="218"/>
      <c r="D9" s="218"/>
      <c r="E9" s="219"/>
      <c r="F9" s="275"/>
      <c r="G9" s="275"/>
      <c r="H9" s="275"/>
      <c r="I9" s="275"/>
    </row>
    <row r="10" spans="2:9" ht="54.6" customHeight="1">
      <c r="B10" s="278" t="s">
        <v>7</v>
      </c>
      <c r="C10" s="279"/>
      <c r="D10" s="279"/>
      <c r="E10" s="280"/>
      <c r="F10" s="275"/>
      <c r="G10" s="275"/>
      <c r="H10" s="275"/>
      <c r="I10" s="275"/>
    </row>
    <row r="11" spans="2:9" ht="56.45" customHeight="1">
      <c r="B11" s="276" t="s">
        <v>8</v>
      </c>
      <c r="C11" s="342"/>
      <c r="D11" s="342"/>
      <c r="E11" s="343"/>
      <c r="F11" s="275"/>
      <c r="G11" s="275"/>
      <c r="H11" s="275"/>
      <c r="I11" s="275"/>
    </row>
    <row r="12" spans="2:9" ht="58.5" customHeight="1">
      <c r="B12" s="276" t="s">
        <v>9</v>
      </c>
      <c r="C12" s="344"/>
      <c r="D12" s="344"/>
      <c r="E12" s="345"/>
      <c r="F12" s="275"/>
      <c r="G12" s="275"/>
      <c r="H12" s="275"/>
      <c r="I12" s="275"/>
    </row>
    <row r="13" spans="2:9" ht="30" customHeight="1">
      <c r="B13" s="276" t="s">
        <v>10</v>
      </c>
      <c r="C13" s="344"/>
      <c r="D13" s="344"/>
      <c r="E13" s="345"/>
      <c r="F13" s="275"/>
      <c r="G13" s="275"/>
      <c r="H13" s="275"/>
      <c r="I13" s="275"/>
    </row>
    <row r="14" spans="2:9" ht="30" customHeight="1">
      <c r="B14" s="276" t="s">
        <v>11</v>
      </c>
      <c r="C14" s="342"/>
      <c r="D14" s="342"/>
      <c r="E14" s="343"/>
      <c r="F14" s="275"/>
      <c r="G14" s="275"/>
      <c r="H14" s="275"/>
      <c r="I14" s="275"/>
    </row>
    <row r="15" spans="2:9" ht="51.75" thickBot="1">
      <c r="B15" s="281" t="s">
        <v>12</v>
      </c>
      <c r="C15" s="346"/>
      <c r="D15" s="346"/>
      <c r="E15" s="347"/>
      <c r="F15" s="275"/>
      <c r="G15" s="282"/>
      <c r="H15" s="275"/>
      <c r="I15" s="275"/>
    </row>
    <row r="17" spans="2:10" ht="15" thickBot="1"/>
    <row r="18" spans="2:10" ht="56.1" customHeight="1" thickBot="1">
      <c r="B18" s="283" t="s">
        <v>13</v>
      </c>
      <c r="C18" s="284"/>
      <c r="D18" s="284"/>
      <c r="E18" s="285"/>
    </row>
    <row r="19" spans="2:10" ht="72.95" customHeight="1">
      <c r="B19" s="286" t="s">
        <v>14</v>
      </c>
      <c r="C19" s="287"/>
      <c r="D19" s="287"/>
      <c r="E19" s="288"/>
      <c r="F19" s="289"/>
      <c r="G19" s="289"/>
      <c r="H19" s="289"/>
      <c r="I19" s="289"/>
    </row>
    <row r="20" spans="2:10" ht="62.45" customHeight="1">
      <c r="B20" s="286"/>
      <c r="C20" s="287"/>
      <c r="D20" s="287"/>
      <c r="E20" s="288"/>
      <c r="F20" s="289"/>
      <c r="G20" s="289"/>
      <c r="H20" s="289"/>
      <c r="I20" s="289"/>
    </row>
    <row r="21" spans="2:10" ht="144.94999999999999" customHeight="1" thickBot="1">
      <c r="B21" s="290"/>
      <c r="C21" s="291"/>
      <c r="D21" s="291"/>
      <c r="E21" s="292"/>
      <c r="F21" s="289"/>
      <c r="G21" s="293"/>
      <c r="H21" s="289"/>
      <c r="I21" s="289"/>
    </row>
    <row r="22" spans="2:10" ht="29.45" customHeight="1">
      <c r="B22" s="294" t="s">
        <v>15</v>
      </c>
      <c r="C22" s="295"/>
      <c r="D22" s="295"/>
      <c r="E22" s="296"/>
      <c r="F22" s="297"/>
      <c r="G22" s="297"/>
      <c r="H22" s="297"/>
      <c r="I22" s="297"/>
    </row>
    <row r="23" spans="2:10" ht="62.1" customHeight="1" thickBot="1">
      <c r="B23" s="298" t="s">
        <v>16</v>
      </c>
      <c r="C23" s="299"/>
      <c r="D23" s="299"/>
      <c r="E23" s="300"/>
      <c r="F23" s="301"/>
      <c r="G23" s="301"/>
      <c r="H23" s="301"/>
      <c r="I23" s="301"/>
      <c r="J23" s="301"/>
    </row>
    <row r="24" spans="2:10" ht="60.75">
      <c r="B24" s="302" t="s">
        <v>17</v>
      </c>
      <c r="C24" s="303" t="s">
        <v>342</v>
      </c>
      <c r="D24" s="303" t="s">
        <v>18</v>
      </c>
      <c r="E24" s="303" t="s">
        <v>19</v>
      </c>
      <c r="F24" s="304"/>
      <c r="G24" s="304"/>
      <c r="H24" s="304"/>
      <c r="I24" s="305"/>
      <c r="J24" s="305"/>
    </row>
    <row r="25" spans="2:10" ht="101.25">
      <c r="B25" s="306" t="s">
        <v>20</v>
      </c>
      <c r="C25" s="109">
        <v>0</v>
      </c>
      <c r="D25" s="307">
        <f t="shared" ref="D25:D26" si="0">C25</f>
        <v>0</v>
      </c>
      <c r="E25" s="308" t="s">
        <v>21</v>
      </c>
      <c r="F25" s="304"/>
      <c r="G25" s="304"/>
      <c r="H25" s="304"/>
      <c r="I25" s="305"/>
      <c r="J25" s="305"/>
    </row>
    <row r="26" spans="2:10" ht="71.099999999999994" customHeight="1">
      <c r="B26" s="306" t="s">
        <v>22</v>
      </c>
      <c r="C26" s="109">
        <v>0</v>
      </c>
      <c r="D26" s="307">
        <f t="shared" si="0"/>
        <v>0</v>
      </c>
      <c r="E26" s="308"/>
      <c r="F26" s="304"/>
      <c r="G26" s="304"/>
      <c r="H26" s="304"/>
      <c r="I26" s="305"/>
      <c r="J26" s="305"/>
    </row>
    <row r="27" spans="2:10" ht="110.1" customHeight="1">
      <c r="B27" s="309" t="s">
        <v>23</v>
      </c>
      <c r="C27" s="109">
        <v>0</v>
      </c>
      <c r="D27" s="307">
        <f>C27</f>
        <v>0</v>
      </c>
      <c r="E27" s="308" t="s">
        <v>24</v>
      </c>
      <c r="F27" s="304"/>
      <c r="G27" s="304"/>
      <c r="H27" s="304"/>
      <c r="I27" s="305"/>
      <c r="J27" s="305"/>
    </row>
    <row r="28" spans="2:10" ht="121.5">
      <c r="B28" s="309" t="s">
        <v>25</v>
      </c>
      <c r="C28" s="109">
        <v>0</v>
      </c>
      <c r="D28" s="307">
        <f>C28</f>
        <v>0</v>
      </c>
      <c r="E28" s="308"/>
      <c r="F28" s="304"/>
      <c r="G28" s="304"/>
      <c r="H28" s="304"/>
      <c r="I28" s="305"/>
      <c r="J28" s="305"/>
    </row>
    <row r="29" spans="2:10" ht="87.95" customHeight="1">
      <c r="B29" s="306" t="s">
        <v>26</v>
      </c>
      <c r="C29" s="109">
        <v>0</v>
      </c>
      <c r="D29" s="307">
        <f>C29</f>
        <v>0</v>
      </c>
      <c r="E29" s="308"/>
      <c r="F29" s="304"/>
      <c r="G29" s="304"/>
      <c r="H29" s="304"/>
      <c r="I29" s="305"/>
      <c r="J29" s="305"/>
    </row>
    <row r="30" spans="2:10" ht="81">
      <c r="B30" s="310" t="s">
        <v>343</v>
      </c>
      <c r="C30" s="109">
        <v>0</v>
      </c>
      <c r="D30" s="307">
        <f>C30</f>
        <v>0</v>
      </c>
      <c r="E30" s="308" t="s">
        <v>27</v>
      </c>
      <c r="F30" s="305"/>
      <c r="G30" s="305"/>
      <c r="H30" s="305"/>
      <c r="I30" s="305"/>
      <c r="J30" s="305"/>
    </row>
    <row r="31" spans="2:10" ht="54.75" customHeight="1" thickBot="1">
      <c r="B31" s="311" t="s">
        <v>28</v>
      </c>
      <c r="C31" s="312"/>
      <c r="D31" s="313">
        <f>SUM(D25:D30)</f>
        <v>0</v>
      </c>
      <c r="E31" s="314" t="s">
        <v>29</v>
      </c>
      <c r="F31" s="305"/>
      <c r="G31" s="305"/>
      <c r="H31" s="305"/>
      <c r="I31" s="305"/>
      <c r="J31" s="305"/>
    </row>
    <row r="32" spans="2:10" ht="15.75">
      <c r="B32" s="315"/>
      <c r="C32" s="316"/>
      <c r="D32" s="316"/>
      <c r="E32" s="316"/>
    </row>
    <row r="33" spans="2:10" ht="15" thickBot="1"/>
    <row r="34" spans="2:10" ht="48" customHeight="1" thickBot="1">
      <c r="B34" s="317" t="s">
        <v>30</v>
      </c>
    </row>
    <row r="35" spans="2:10" ht="48" customHeight="1" thickBot="1">
      <c r="B35" s="318" t="s">
        <v>31</v>
      </c>
    </row>
    <row r="36" spans="2:10" ht="48" customHeight="1" thickBot="1">
      <c r="B36" s="319" t="s">
        <v>32</v>
      </c>
    </row>
    <row r="37" spans="2:10" ht="48" customHeight="1" thickBot="1">
      <c r="B37" s="320" t="s">
        <v>33</v>
      </c>
    </row>
    <row r="38" spans="2:10" ht="48" customHeight="1" thickBot="1">
      <c r="B38" s="320" t="s">
        <v>34</v>
      </c>
    </row>
    <row r="39" spans="2:10" ht="48" customHeight="1" thickBot="1">
      <c r="B39" s="321" t="s">
        <v>35</v>
      </c>
    </row>
    <row r="40" spans="2:10" ht="48" customHeight="1" thickBot="1">
      <c r="B40" s="322" t="s">
        <v>36</v>
      </c>
    </row>
    <row r="41" spans="2:10" ht="48" customHeight="1" thickBot="1">
      <c r="B41" s="323" t="s">
        <v>37</v>
      </c>
    </row>
    <row r="42" spans="2:10" ht="21.95" customHeight="1" thickBot="1"/>
    <row r="43" spans="2:10" ht="48" customHeight="1" thickBot="1">
      <c r="B43" s="283" t="s">
        <v>38</v>
      </c>
      <c r="C43" s="284"/>
      <c r="D43" s="284"/>
      <c r="E43" s="285"/>
    </row>
    <row r="44" spans="2:10" ht="62.1" customHeight="1" thickBot="1">
      <c r="B44" s="324" t="s">
        <v>39</v>
      </c>
      <c r="C44" s="325"/>
      <c r="D44" s="325"/>
      <c r="E44" s="326"/>
      <c r="F44" s="301"/>
      <c r="G44" s="301"/>
      <c r="H44" s="301"/>
      <c r="I44" s="301"/>
      <c r="J44" s="301"/>
    </row>
    <row r="45" spans="2:10" ht="15" thickBot="1"/>
    <row r="46" spans="2:10" ht="21" customHeight="1" thickBot="1">
      <c r="B46" s="294" t="s">
        <v>40</v>
      </c>
      <c r="C46" s="295"/>
      <c r="D46" s="295"/>
      <c r="E46" s="296"/>
      <c r="F46" s="297"/>
      <c r="G46" s="297"/>
      <c r="H46" s="297"/>
      <c r="I46" s="297"/>
    </row>
    <row r="47" spans="2:10" ht="61.5" thickBot="1">
      <c r="B47" s="327" t="s">
        <v>17</v>
      </c>
      <c r="C47" s="303" t="s">
        <v>342</v>
      </c>
      <c r="D47" s="303" t="s">
        <v>18</v>
      </c>
      <c r="E47" s="303" t="s">
        <v>19</v>
      </c>
      <c r="F47" s="304"/>
      <c r="G47" s="304"/>
      <c r="H47" s="304"/>
      <c r="I47" s="305"/>
      <c r="J47" s="305"/>
    </row>
    <row r="48" spans="2:10" ht="102" thickBot="1">
      <c r="B48" s="328" t="s">
        <v>20</v>
      </c>
      <c r="C48" s="109">
        <v>0</v>
      </c>
      <c r="D48" s="307">
        <f t="shared" ref="D48:D53" si="1">C48</f>
        <v>0</v>
      </c>
      <c r="E48" s="329" t="s">
        <v>21</v>
      </c>
      <c r="F48" s="304"/>
      <c r="G48" s="304"/>
      <c r="H48" s="304"/>
      <c r="I48" s="305"/>
      <c r="J48" s="305"/>
    </row>
    <row r="49" spans="2:10" ht="71.099999999999994" customHeight="1" thickBot="1">
      <c r="B49" s="328" t="s">
        <v>22</v>
      </c>
      <c r="C49" s="109">
        <v>0</v>
      </c>
      <c r="D49" s="307">
        <f t="shared" si="1"/>
        <v>0</v>
      </c>
      <c r="E49" s="329" t="s">
        <v>41</v>
      </c>
      <c r="F49" s="304"/>
      <c r="G49" s="304"/>
      <c r="H49" s="304"/>
      <c r="I49" s="305"/>
      <c r="J49" s="305"/>
    </row>
    <row r="50" spans="2:10" ht="102" thickBot="1">
      <c r="B50" s="330" t="s">
        <v>23</v>
      </c>
      <c r="C50" s="109">
        <v>0</v>
      </c>
      <c r="D50" s="307">
        <f t="shared" si="1"/>
        <v>0</v>
      </c>
      <c r="E50" s="329" t="s">
        <v>42</v>
      </c>
      <c r="F50" s="304"/>
      <c r="G50" s="304"/>
      <c r="H50" s="304"/>
      <c r="I50" s="305"/>
      <c r="J50" s="305"/>
    </row>
    <row r="51" spans="2:10" ht="122.25" thickBot="1">
      <c r="B51" s="330" t="s">
        <v>25</v>
      </c>
      <c r="C51" s="109">
        <v>0</v>
      </c>
      <c r="D51" s="307">
        <f t="shared" si="1"/>
        <v>0</v>
      </c>
      <c r="E51" s="329" t="s">
        <v>43</v>
      </c>
      <c r="F51" s="304"/>
      <c r="G51" s="304"/>
      <c r="H51" s="304"/>
      <c r="I51" s="305"/>
      <c r="J51" s="305"/>
    </row>
    <row r="52" spans="2:10" ht="122.25" thickBot="1">
      <c r="B52" s="328" t="s">
        <v>26</v>
      </c>
      <c r="C52" s="109">
        <v>0</v>
      </c>
      <c r="D52" s="307">
        <f t="shared" si="1"/>
        <v>0</v>
      </c>
      <c r="E52" s="308" t="s">
        <v>44</v>
      </c>
      <c r="F52" s="331"/>
      <c r="G52" s="304"/>
      <c r="H52" s="304"/>
      <c r="I52" s="305"/>
      <c r="J52" s="305"/>
    </row>
    <row r="53" spans="2:10" ht="61.5" thickBot="1">
      <c r="B53" s="310" t="s">
        <v>343</v>
      </c>
      <c r="C53" s="109">
        <v>0</v>
      </c>
      <c r="D53" s="307">
        <f t="shared" si="1"/>
        <v>0</v>
      </c>
      <c r="E53" s="308" t="s">
        <v>45</v>
      </c>
      <c r="F53" s="305"/>
      <c r="G53" s="305"/>
      <c r="H53" s="305"/>
      <c r="I53" s="305"/>
      <c r="J53" s="305"/>
    </row>
    <row r="54" spans="2:10" ht="54.75" customHeight="1" thickBot="1">
      <c r="B54" s="311" t="s">
        <v>46</v>
      </c>
      <c r="C54" s="312"/>
      <c r="D54" s="332">
        <f>SUM(D48:D53)</f>
        <v>0</v>
      </c>
      <c r="E54" s="314" t="s">
        <v>29</v>
      </c>
      <c r="F54" s="305"/>
      <c r="G54" s="305"/>
      <c r="H54" s="305"/>
      <c r="I54" s="305"/>
      <c r="J54" s="305"/>
    </row>
    <row r="56" spans="2:10" ht="15" thickBot="1"/>
    <row r="57" spans="2:10" ht="48" customHeight="1" thickBot="1">
      <c r="B57" s="333" t="s">
        <v>47</v>
      </c>
      <c r="C57" s="334"/>
      <c r="D57" s="334"/>
      <c r="E57" s="335"/>
    </row>
    <row r="58" spans="2:10" ht="48" customHeight="1" thickBot="1">
      <c r="B58" s="319" t="s">
        <v>31</v>
      </c>
      <c r="C58" s="336" t="s">
        <v>48</v>
      </c>
      <c r="D58" s="337"/>
      <c r="E58" s="338"/>
    </row>
    <row r="59" spans="2:10" ht="48" customHeight="1" thickBot="1">
      <c r="B59" s="319" t="s">
        <v>32</v>
      </c>
      <c r="C59" s="339" t="s">
        <v>49</v>
      </c>
      <c r="D59" s="340"/>
      <c r="E59" s="341"/>
    </row>
    <row r="60" spans="2:10" ht="48" customHeight="1" thickBot="1">
      <c r="B60" s="320" t="s">
        <v>33</v>
      </c>
      <c r="C60" s="336" t="s">
        <v>50</v>
      </c>
      <c r="D60" s="337"/>
      <c r="E60" s="338"/>
    </row>
    <row r="61" spans="2:10" ht="76.5" customHeight="1" thickBot="1">
      <c r="B61" s="320" t="s">
        <v>34</v>
      </c>
      <c r="C61" s="336" t="s">
        <v>51</v>
      </c>
      <c r="D61" s="337"/>
      <c r="E61" s="338"/>
    </row>
    <row r="62" spans="2:10" ht="110.1" customHeight="1" thickBot="1">
      <c r="B62" s="321" t="s">
        <v>35</v>
      </c>
      <c r="C62" s="336" t="s">
        <v>52</v>
      </c>
      <c r="D62" s="337"/>
      <c r="E62" s="338"/>
    </row>
    <row r="63" spans="2:10" ht="105.6" customHeight="1" thickBot="1">
      <c r="B63" s="322" t="s">
        <v>36</v>
      </c>
      <c r="C63" s="336" t="s">
        <v>53</v>
      </c>
      <c r="D63" s="337"/>
      <c r="E63" s="338"/>
    </row>
    <row r="64" spans="2:10" ht="63" customHeight="1" thickBot="1">
      <c r="B64" s="323" t="s">
        <v>37</v>
      </c>
      <c r="C64" s="336" t="s">
        <v>54</v>
      </c>
      <c r="D64" s="337"/>
      <c r="E64" s="338"/>
    </row>
  </sheetData>
  <sheetProtection algorithmName="SHA-512" hashValue="Iasbal9thDeXaoTlHzBTcBYk/ssDMJKiCTfao5cU9I7altwdwzaQU8eASQShw8CWLTDVRkFbUy4royPGBC5bwg==" saltValue="jgH4yc+zRAhLKkYP2ZP6HA==" spinCount="100000" sheet="1" objects="1" scenario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tabSelected="1" showWhiteSpace="0" zoomScale="60" zoomScaleNormal="60" zoomScalePageLayoutView="75" workbookViewId="0">
      <selection activeCell="D80" sqref="D80"/>
    </sheetView>
  </sheetViews>
  <sheetFormatPr baseColWidth="10" defaultColWidth="9.140625" defaultRowHeight="15.75"/>
  <cols>
    <col min="1" max="1" width="9.140625" style="23"/>
    <col min="2" max="2" width="20.85546875" style="24" customWidth="1"/>
    <col min="3" max="3" width="80" style="23" customWidth="1"/>
    <col min="4" max="4" width="26.140625" style="25" customWidth="1"/>
    <col min="5" max="5" width="25.5703125" style="25" customWidth="1"/>
    <col min="6" max="6" width="24.140625" style="47" hidden="1" customWidth="1"/>
    <col min="7" max="7" width="20.42578125" style="47" hidden="1" customWidth="1"/>
    <col min="8" max="8" width="12.140625" style="47"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228" t="s">
        <v>55</v>
      </c>
      <c r="C2" s="229"/>
      <c r="D2" s="229"/>
      <c r="E2" s="229"/>
      <c r="F2" s="229"/>
      <c r="G2" s="229"/>
      <c r="H2" s="229"/>
      <c r="I2" s="229"/>
      <c r="J2" s="229"/>
      <c r="K2" s="229"/>
      <c r="L2" s="229"/>
      <c r="M2" s="230"/>
    </row>
    <row r="3" spans="2:13" ht="42.95" customHeight="1" thickBot="1">
      <c r="B3" s="264" t="s">
        <v>346</v>
      </c>
      <c r="C3" s="265"/>
      <c r="D3" s="265"/>
      <c r="E3" s="265"/>
      <c r="F3" s="265"/>
      <c r="G3" s="265"/>
      <c r="H3" s="265"/>
      <c r="I3" s="265"/>
      <c r="J3" s="265"/>
      <c r="K3" s="265"/>
      <c r="L3" s="265"/>
      <c r="M3" s="266"/>
    </row>
    <row r="4" spans="2:13" ht="82.5" customHeight="1">
      <c r="B4" s="261" t="s">
        <v>56</v>
      </c>
      <c r="C4" s="262"/>
      <c r="D4" s="262"/>
      <c r="E4" s="262"/>
      <c r="F4" s="262"/>
      <c r="G4" s="262"/>
      <c r="H4" s="262"/>
      <c r="I4" s="262"/>
      <c r="J4" s="262"/>
      <c r="K4" s="262"/>
      <c r="L4" s="262"/>
      <c r="M4" s="263"/>
    </row>
    <row r="5" spans="2:13" ht="96.95" customHeight="1" thickBot="1">
      <c r="B5" s="231" t="s">
        <v>57</v>
      </c>
      <c r="C5" s="232"/>
      <c r="D5" s="232"/>
      <c r="E5" s="232"/>
      <c r="F5" s="232"/>
      <c r="G5" s="232"/>
      <c r="H5" s="232"/>
      <c r="I5" s="232"/>
      <c r="J5" s="232"/>
      <c r="K5" s="232"/>
      <c r="L5" s="232"/>
      <c r="M5" s="233"/>
    </row>
    <row r="6" spans="2:13" ht="96.95" customHeight="1">
      <c r="B6" s="260" t="s">
        <v>345</v>
      </c>
      <c r="C6" s="234">
        <f>'Évaluation des risques'!D54</f>
        <v>0</v>
      </c>
      <c r="D6" s="38"/>
      <c r="E6" s="38"/>
      <c r="F6" s="49"/>
      <c r="G6" s="49"/>
      <c r="H6" s="49"/>
      <c r="I6" s="38"/>
      <c r="J6" s="41"/>
      <c r="K6" s="41"/>
      <c r="L6" s="38"/>
      <c r="M6" s="38"/>
    </row>
    <row r="7" spans="2:13" ht="17.100000000000001" customHeight="1" thickBot="1">
      <c r="B7" s="39"/>
      <c r="C7" s="235"/>
    </row>
    <row r="8" spans="2:13" ht="17.100000000000001" customHeight="1" thickBot="1">
      <c r="C8"/>
    </row>
    <row r="9" spans="2:13" s="40" customFormat="1" ht="109.5" customHeight="1" thickBot="1">
      <c r="B9" s="209" t="s">
        <v>58</v>
      </c>
      <c r="C9" s="210" t="s">
        <v>59</v>
      </c>
      <c r="D9" s="211" t="s">
        <v>60</v>
      </c>
      <c r="E9" s="212" t="s">
        <v>61</v>
      </c>
      <c r="F9" s="213" t="s">
        <v>200</v>
      </c>
      <c r="G9" s="213" t="s">
        <v>201</v>
      </c>
      <c r="H9" s="214" t="s">
        <v>202</v>
      </c>
      <c r="I9" s="215" t="s">
        <v>203</v>
      </c>
      <c r="J9" s="216" t="s">
        <v>62</v>
      </c>
      <c r="K9" s="210" t="s">
        <v>63</v>
      </c>
      <c r="L9" s="210" t="s">
        <v>64</v>
      </c>
      <c r="M9" s="210" t="s">
        <v>65</v>
      </c>
    </row>
    <row r="10" spans="2:13" ht="89.45" customHeight="1" thickBot="1">
      <c r="B10" s="242" t="s">
        <v>66</v>
      </c>
      <c r="C10" s="137" t="s">
        <v>67</v>
      </c>
      <c r="D10" s="134">
        <v>2</v>
      </c>
      <c r="E10" s="136" t="s">
        <v>68</v>
      </c>
      <c r="F10" s="79">
        <v>3</v>
      </c>
      <c r="G10" s="70"/>
      <c r="H10" s="71"/>
      <c r="I10" s="71">
        <f>D10*F10</f>
        <v>6</v>
      </c>
      <c r="J10" s="132"/>
      <c r="K10" s="206" t="s">
        <v>69</v>
      </c>
      <c r="L10" s="121"/>
      <c r="M10" s="119"/>
    </row>
    <row r="11" spans="2:13" ht="65.45" customHeight="1" thickBot="1">
      <c r="B11" s="243"/>
      <c r="C11" s="138" t="s">
        <v>70</v>
      </c>
      <c r="D11" s="115">
        <v>2</v>
      </c>
      <c r="E11" s="135" t="s">
        <v>68</v>
      </c>
      <c r="F11" s="133">
        <v>3</v>
      </c>
      <c r="G11" s="76"/>
      <c r="H11" s="77"/>
      <c r="I11" s="75">
        <f t="shared" ref="I11:I12" si="0">D11*F11</f>
        <v>6</v>
      </c>
      <c r="J11" s="124" t="s">
        <v>71</v>
      </c>
      <c r="K11" s="205"/>
      <c r="L11" s="122"/>
      <c r="M11" s="118"/>
    </row>
    <row r="12" spans="2:13" ht="113.45" customHeight="1" thickBot="1">
      <c r="B12" s="243"/>
      <c r="C12" s="139" t="s">
        <v>72</v>
      </c>
      <c r="D12" s="114">
        <v>2</v>
      </c>
      <c r="E12" s="126" t="s">
        <v>68</v>
      </c>
      <c r="F12" s="129">
        <v>3</v>
      </c>
      <c r="G12" s="130"/>
      <c r="H12" s="131"/>
      <c r="I12" s="131">
        <f t="shared" si="0"/>
        <v>6</v>
      </c>
      <c r="J12" s="166" t="s">
        <v>73</v>
      </c>
      <c r="K12" s="120"/>
      <c r="L12" s="121"/>
      <c r="M12" s="119"/>
    </row>
    <row r="13" spans="2:13" ht="100.5" thickBot="1">
      <c r="B13" s="244"/>
      <c r="C13" s="116" t="s">
        <v>74</v>
      </c>
      <c r="D13" s="115">
        <v>2</v>
      </c>
      <c r="E13" s="158" t="s">
        <v>75</v>
      </c>
      <c r="F13" s="127"/>
      <c r="G13" s="128">
        <v>2</v>
      </c>
      <c r="H13" s="89"/>
      <c r="I13" s="89">
        <f>D13*G13</f>
        <v>4</v>
      </c>
      <c r="J13" s="132"/>
      <c r="K13" s="208" t="s">
        <v>76</v>
      </c>
      <c r="L13" s="123"/>
      <c r="M13" s="118"/>
    </row>
    <row r="14" spans="2:13" ht="16.5" thickBot="1">
      <c r="B14" s="63"/>
      <c r="C14" s="64"/>
      <c r="D14" s="195"/>
      <c r="E14" s="65"/>
      <c r="F14" s="66"/>
      <c r="G14" s="66"/>
      <c r="H14" s="66"/>
      <c r="I14" s="66"/>
      <c r="J14" s="67"/>
      <c r="K14" s="67"/>
      <c r="L14" s="68"/>
      <c r="M14" s="68"/>
    </row>
    <row r="15" spans="2:13" ht="75.95" customHeight="1" thickBot="1">
      <c r="B15" s="239" t="s">
        <v>77</v>
      </c>
      <c r="C15" s="116" t="s">
        <v>78</v>
      </c>
      <c r="D15" s="114">
        <v>2</v>
      </c>
      <c r="E15" s="136" t="s">
        <v>68</v>
      </c>
      <c r="F15" s="79">
        <v>3</v>
      </c>
      <c r="G15" s="79"/>
      <c r="H15" s="80"/>
      <c r="I15" s="80">
        <f>D15*F15</f>
        <v>6</v>
      </c>
      <c r="J15" s="203" t="s">
        <v>79</v>
      </c>
      <c r="K15" s="148"/>
      <c r="L15" s="147"/>
      <c r="M15" s="151"/>
    </row>
    <row r="16" spans="2:13" ht="69.599999999999994" customHeight="1" thickBot="1">
      <c r="B16" s="240"/>
      <c r="C16" s="117" t="s">
        <v>80</v>
      </c>
      <c r="D16" s="115">
        <v>2</v>
      </c>
      <c r="E16" s="143" t="s">
        <v>68</v>
      </c>
      <c r="F16" s="81">
        <v>3</v>
      </c>
      <c r="G16" s="81"/>
      <c r="H16" s="72"/>
      <c r="I16" s="74">
        <f t="shared" ref="I16:I17" si="1">D16*F16</f>
        <v>6</v>
      </c>
      <c r="J16" s="166" t="s">
        <v>81</v>
      </c>
      <c r="K16" s="148"/>
      <c r="L16" s="147"/>
      <c r="M16" s="152"/>
    </row>
    <row r="17" spans="2:13" ht="60.95" customHeight="1" thickBot="1">
      <c r="B17" s="241"/>
      <c r="C17" s="142" t="s">
        <v>82</v>
      </c>
      <c r="D17" s="115">
        <v>0</v>
      </c>
      <c r="E17" s="126" t="s">
        <v>68</v>
      </c>
      <c r="F17" s="82">
        <v>3</v>
      </c>
      <c r="G17" s="83"/>
      <c r="H17" s="78"/>
      <c r="I17" s="89">
        <f t="shared" si="1"/>
        <v>0</v>
      </c>
      <c r="J17" s="150"/>
      <c r="K17" s="208" t="s">
        <v>83</v>
      </c>
      <c r="L17" s="147"/>
      <c r="M17" s="149"/>
    </row>
    <row r="18" spans="2:13" ht="15.95" customHeight="1" thickBot="1">
      <c r="B18" s="36"/>
      <c r="C18" s="37"/>
      <c r="D18" s="28"/>
      <c r="E18" s="35"/>
      <c r="F18" s="46"/>
      <c r="G18" s="46"/>
      <c r="H18" s="46"/>
      <c r="I18" s="46"/>
      <c r="J18" s="43"/>
      <c r="K18" s="43"/>
    </row>
    <row r="19" spans="2:13" ht="122.1" customHeight="1" thickBot="1">
      <c r="B19" s="245" t="s">
        <v>84</v>
      </c>
      <c r="C19" s="139" t="s">
        <v>85</v>
      </c>
      <c r="D19" s="154">
        <v>2</v>
      </c>
      <c r="E19" s="136" t="s">
        <v>68</v>
      </c>
      <c r="F19" s="160">
        <v>3</v>
      </c>
      <c r="G19" s="129"/>
      <c r="H19" s="130"/>
      <c r="I19" s="159">
        <f>D19*F19</f>
        <v>6</v>
      </c>
      <c r="J19" s="166" t="s">
        <v>86</v>
      </c>
      <c r="K19" s="144"/>
      <c r="L19" s="147"/>
      <c r="M19" s="146"/>
    </row>
    <row r="20" spans="2:13" ht="105.6" customHeight="1" thickBot="1">
      <c r="B20" s="246"/>
      <c r="C20" s="153" t="s">
        <v>87</v>
      </c>
      <c r="D20" s="134">
        <v>2</v>
      </c>
      <c r="E20" s="136" t="s">
        <v>68</v>
      </c>
      <c r="F20" s="160">
        <v>3</v>
      </c>
      <c r="G20" s="129"/>
      <c r="H20" s="130"/>
      <c r="I20" s="131">
        <f t="shared" ref="I20:I21" si="2">D20*F20</f>
        <v>6</v>
      </c>
      <c r="J20" s="166" t="s">
        <v>88</v>
      </c>
      <c r="K20" s="217" t="s">
        <v>89</v>
      </c>
      <c r="L20" s="147"/>
      <c r="M20" s="146"/>
    </row>
    <row r="21" spans="2:13" ht="51" customHeight="1" thickBot="1">
      <c r="B21" s="246"/>
      <c r="C21" s="116" t="s">
        <v>90</v>
      </c>
      <c r="D21" s="156">
        <v>2</v>
      </c>
      <c r="E21" s="136" t="s">
        <v>68</v>
      </c>
      <c r="F21" s="160">
        <v>3</v>
      </c>
      <c r="G21" s="129"/>
      <c r="H21" s="130"/>
      <c r="I21" s="131">
        <f t="shared" si="2"/>
        <v>6</v>
      </c>
      <c r="J21" s="166" t="s">
        <v>91</v>
      </c>
      <c r="K21" s="144"/>
      <c r="L21" s="147"/>
      <c r="M21" s="146"/>
    </row>
    <row r="22" spans="2:13" ht="67.5" customHeight="1" thickBot="1">
      <c r="B22" s="247"/>
      <c r="C22" s="64" t="s">
        <v>92</v>
      </c>
      <c r="D22" s="157">
        <v>2</v>
      </c>
      <c r="E22" s="136" t="s">
        <v>75</v>
      </c>
      <c r="F22" s="160"/>
      <c r="G22" s="129">
        <v>2</v>
      </c>
      <c r="H22" s="130"/>
      <c r="I22" s="131">
        <f>D22*G22</f>
        <v>4</v>
      </c>
      <c r="J22" s="166" t="s">
        <v>93</v>
      </c>
      <c r="K22" s="167"/>
      <c r="L22" s="147"/>
      <c r="M22" s="146"/>
    </row>
    <row r="23" spans="2:13" ht="59.1" customHeight="1" thickBot="1">
      <c r="B23" s="247"/>
      <c r="C23" s="116" t="s">
        <v>94</v>
      </c>
      <c r="D23" s="154">
        <v>2</v>
      </c>
      <c r="E23" s="136" t="s">
        <v>68</v>
      </c>
      <c r="F23" s="160">
        <v>3</v>
      </c>
      <c r="G23" s="129"/>
      <c r="H23" s="130"/>
      <c r="I23" s="131">
        <f>D23*F23</f>
        <v>6</v>
      </c>
      <c r="J23" s="163" t="s">
        <v>95</v>
      </c>
      <c r="K23" s="168"/>
      <c r="L23" s="165"/>
      <c r="M23" s="149"/>
    </row>
    <row r="24" spans="2:13" ht="114" customHeight="1" thickBot="1">
      <c r="B24" s="247"/>
      <c r="C24" s="64" t="s">
        <v>96</v>
      </c>
      <c r="D24" s="134">
        <v>2</v>
      </c>
      <c r="E24" s="136" t="s">
        <v>68</v>
      </c>
      <c r="F24" s="160">
        <v>3</v>
      </c>
      <c r="G24" s="129"/>
      <c r="H24" s="130"/>
      <c r="I24" s="131">
        <f t="shared" ref="I24:I27" si="3">D24*F24</f>
        <v>6</v>
      </c>
      <c r="J24" s="166" t="s">
        <v>97</v>
      </c>
      <c r="K24" s="167"/>
      <c r="L24" s="147"/>
      <c r="M24" s="146"/>
    </row>
    <row r="25" spans="2:13" ht="84" customHeight="1" thickBot="1">
      <c r="B25" s="247"/>
      <c r="C25" s="155" t="s">
        <v>98</v>
      </c>
      <c r="D25" s="114">
        <v>2</v>
      </c>
      <c r="E25" s="136" t="s">
        <v>68</v>
      </c>
      <c r="F25" s="160">
        <v>3</v>
      </c>
      <c r="G25" s="129"/>
      <c r="H25" s="130"/>
      <c r="I25" s="131">
        <f t="shared" si="3"/>
        <v>6</v>
      </c>
      <c r="J25" s="125" t="s">
        <v>99</v>
      </c>
      <c r="K25" s="145"/>
      <c r="L25" s="165"/>
      <c r="M25" s="149"/>
    </row>
    <row r="26" spans="2:13" ht="79.5" customHeight="1" thickBot="1">
      <c r="B26" s="247"/>
      <c r="C26" s="155" t="s">
        <v>100</v>
      </c>
      <c r="D26" s="114">
        <v>2</v>
      </c>
      <c r="E26" s="136" t="s">
        <v>68</v>
      </c>
      <c r="F26" s="160">
        <v>3</v>
      </c>
      <c r="G26" s="129"/>
      <c r="H26" s="130"/>
      <c r="I26" s="131">
        <f t="shared" si="3"/>
        <v>6</v>
      </c>
      <c r="J26" s="166" t="s">
        <v>101</v>
      </c>
      <c r="K26" s="167"/>
      <c r="L26" s="147"/>
      <c r="M26" s="146"/>
    </row>
    <row r="27" spans="2:13" ht="86.25" thickBot="1">
      <c r="B27" s="248"/>
      <c r="C27" s="116" t="s">
        <v>102</v>
      </c>
      <c r="D27" s="114">
        <v>2</v>
      </c>
      <c r="E27" s="136" t="s">
        <v>68</v>
      </c>
      <c r="F27" s="160">
        <v>3</v>
      </c>
      <c r="G27" s="129"/>
      <c r="H27" s="130"/>
      <c r="I27" s="131">
        <f t="shared" si="3"/>
        <v>6</v>
      </c>
      <c r="J27" s="166" t="s">
        <v>103</v>
      </c>
      <c r="K27" s="164"/>
      <c r="L27" s="165"/>
      <c r="M27" s="149"/>
    </row>
    <row r="28" spans="2:13" ht="16.5" thickBot="1">
      <c r="B28" s="36"/>
      <c r="C28" s="50"/>
      <c r="D28" s="28"/>
      <c r="E28" s="28"/>
      <c r="F28" s="46"/>
      <c r="G28" s="46"/>
      <c r="H28" s="46"/>
      <c r="I28" s="46"/>
      <c r="J28" s="29"/>
      <c r="K28" s="29"/>
    </row>
    <row r="29" spans="2:13" ht="71.45" customHeight="1" thickBot="1">
      <c r="B29" s="239" t="s">
        <v>104</v>
      </c>
      <c r="C29" s="116" t="s">
        <v>105</v>
      </c>
      <c r="D29" s="114">
        <v>2</v>
      </c>
      <c r="E29" s="136" t="s">
        <v>68</v>
      </c>
      <c r="F29" s="130">
        <v>3</v>
      </c>
      <c r="G29" s="129"/>
      <c r="H29" s="130"/>
      <c r="I29" s="131">
        <f>D29*F29</f>
        <v>6</v>
      </c>
      <c r="J29" s="132" t="s">
        <v>106</v>
      </c>
      <c r="K29" s="148"/>
      <c r="L29" s="147"/>
      <c r="M29" s="151"/>
    </row>
    <row r="30" spans="2:13" ht="120" customHeight="1" thickBot="1">
      <c r="B30" s="240"/>
      <c r="C30" s="117" t="s">
        <v>107</v>
      </c>
      <c r="D30" s="115">
        <v>2</v>
      </c>
      <c r="E30" s="143" t="s">
        <v>68</v>
      </c>
      <c r="F30" s="90">
        <v>3</v>
      </c>
      <c r="G30" s="86"/>
      <c r="H30" s="90"/>
      <c r="I30" s="85">
        <f t="shared" ref="I30:I33" si="4">D30*F30</f>
        <v>6</v>
      </c>
      <c r="J30" s="163" t="s">
        <v>108</v>
      </c>
      <c r="K30" s="172"/>
      <c r="L30" s="152"/>
      <c r="M30" s="152"/>
    </row>
    <row r="31" spans="2:13" ht="130.5" customHeight="1" thickBot="1">
      <c r="B31" s="240"/>
      <c r="C31" s="116" t="s">
        <v>109</v>
      </c>
      <c r="D31" s="114">
        <v>2</v>
      </c>
      <c r="E31" s="136" t="s">
        <v>68</v>
      </c>
      <c r="F31" s="90">
        <v>3</v>
      </c>
      <c r="G31" s="85"/>
      <c r="H31" s="85"/>
      <c r="I31" s="161">
        <f t="shared" si="4"/>
        <v>6</v>
      </c>
      <c r="J31" s="163" t="s">
        <v>110</v>
      </c>
      <c r="K31" s="148"/>
      <c r="L31" s="151"/>
      <c r="M31" s="151"/>
    </row>
    <row r="32" spans="2:13" ht="186.6" customHeight="1" thickBot="1">
      <c r="B32" s="240"/>
      <c r="C32" s="116" t="s">
        <v>111</v>
      </c>
      <c r="D32" s="114">
        <v>2</v>
      </c>
      <c r="E32" s="136" t="s">
        <v>68</v>
      </c>
      <c r="F32" s="73">
        <v>3</v>
      </c>
      <c r="G32" s="74"/>
      <c r="H32" s="74"/>
      <c r="I32" s="74">
        <f t="shared" si="4"/>
        <v>6</v>
      </c>
      <c r="J32" s="166" t="s">
        <v>112</v>
      </c>
      <c r="K32" s="148"/>
      <c r="L32" s="151"/>
      <c r="M32" s="151"/>
    </row>
    <row r="33" spans="1:13" ht="122.45" customHeight="1" thickBot="1">
      <c r="B33" s="241"/>
      <c r="C33" s="116" t="s">
        <v>113</v>
      </c>
      <c r="D33" s="114">
        <v>2</v>
      </c>
      <c r="E33" s="136" t="s">
        <v>68</v>
      </c>
      <c r="F33" s="133">
        <v>3</v>
      </c>
      <c r="G33" s="75"/>
      <c r="H33" s="75"/>
      <c r="I33" s="77">
        <f t="shared" si="4"/>
        <v>6</v>
      </c>
      <c r="J33" s="166" t="s">
        <v>114</v>
      </c>
      <c r="K33" s="148"/>
      <c r="L33" s="152"/>
      <c r="M33" s="149"/>
    </row>
    <row r="34" spans="1:13" ht="16.5" thickBot="1">
      <c r="B34" s="32"/>
      <c r="C34" s="50"/>
      <c r="D34" s="28"/>
      <c r="E34" s="28"/>
      <c r="F34" s="46"/>
      <c r="G34" s="46"/>
      <c r="H34" s="46"/>
      <c r="I34" s="46"/>
      <c r="J34" s="43"/>
      <c r="K34" s="43"/>
    </row>
    <row r="35" spans="1:13" ht="86.25" thickBot="1">
      <c r="B35" s="252" t="s">
        <v>115</v>
      </c>
      <c r="C35" s="171" t="s">
        <v>116</v>
      </c>
      <c r="D35" s="114">
        <v>2</v>
      </c>
      <c r="E35" s="136" t="s">
        <v>68</v>
      </c>
      <c r="F35" s="130">
        <v>3</v>
      </c>
      <c r="G35" s="129"/>
      <c r="H35" s="131"/>
      <c r="I35" s="131">
        <f>D35*F35</f>
        <v>6</v>
      </c>
      <c r="J35" s="166" t="s">
        <v>117</v>
      </c>
      <c r="K35" s="148"/>
      <c r="L35" s="151"/>
      <c r="M35" s="151"/>
    </row>
    <row r="36" spans="1:13" ht="90.6" customHeight="1" thickBot="1">
      <c r="B36" s="243"/>
      <c r="C36" s="163" t="s">
        <v>118</v>
      </c>
      <c r="D36" s="115">
        <v>2</v>
      </c>
      <c r="E36" s="143" t="s">
        <v>68</v>
      </c>
      <c r="F36" s="90">
        <v>3</v>
      </c>
      <c r="G36" s="86"/>
      <c r="H36" s="85"/>
      <c r="I36" s="85">
        <f t="shared" ref="I36:I40" si="5">D36*F36</f>
        <v>6</v>
      </c>
      <c r="J36" s="163" t="s">
        <v>119</v>
      </c>
      <c r="K36" s="172"/>
      <c r="L36" s="152"/>
      <c r="M36" s="152"/>
    </row>
    <row r="37" spans="1:13" ht="107.1" customHeight="1" thickBot="1">
      <c r="B37" s="243"/>
      <c r="C37" s="171" t="s">
        <v>120</v>
      </c>
      <c r="D37" s="115">
        <v>2</v>
      </c>
      <c r="E37" s="143" t="s">
        <v>68</v>
      </c>
      <c r="F37" s="73">
        <v>3</v>
      </c>
      <c r="G37" s="72"/>
      <c r="H37" s="74"/>
      <c r="I37" s="85">
        <f t="shared" si="5"/>
        <v>6</v>
      </c>
      <c r="J37" s="166" t="s">
        <v>121</v>
      </c>
      <c r="K37" s="170"/>
      <c r="L37" s="151"/>
      <c r="M37" s="151"/>
    </row>
    <row r="38" spans="1:13" ht="203.45" customHeight="1" thickBot="1">
      <c r="B38" s="243"/>
      <c r="C38" s="166" t="s">
        <v>122</v>
      </c>
      <c r="D38" s="114">
        <v>2</v>
      </c>
      <c r="E38" s="136" t="s">
        <v>68</v>
      </c>
      <c r="F38" s="73">
        <v>3</v>
      </c>
      <c r="G38" s="72"/>
      <c r="H38" s="74"/>
      <c r="I38" s="85">
        <f t="shared" si="5"/>
        <v>6</v>
      </c>
      <c r="J38" s="166" t="s">
        <v>123</v>
      </c>
      <c r="K38" s="206" t="s">
        <v>124</v>
      </c>
      <c r="L38" s="151"/>
      <c r="M38" s="151"/>
    </row>
    <row r="39" spans="1:13" ht="89.1" customHeight="1" thickBot="1">
      <c r="B39" s="243"/>
      <c r="C39" s="116" t="s">
        <v>125</v>
      </c>
      <c r="D39" s="115">
        <v>2</v>
      </c>
      <c r="E39" s="143" t="s">
        <v>68</v>
      </c>
      <c r="F39" s="73">
        <v>3</v>
      </c>
      <c r="G39" s="72"/>
      <c r="H39" s="74"/>
      <c r="I39" s="85">
        <f t="shared" si="5"/>
        <v>6</v>
      </c>
      <c r="J39" s="204" t="s">
        <v>126</v>
      </c>
      <c r="K39" s="173"/>
      <c r="L39" s="151"/>
      <c r="M39" s="152"/>
    </row>
    <row r="40" spans="1:13" ht="158.44999999999999" customHeight="1" thickBot="1">
      <c r="B40" s="244"/>
      <c r="C40" s="163" t="s">
        <v>127</v>
      </c>
      <c r="D40" s="114">
        <v>2</v>
      </c>
      <c r="E40" s="136" t="s">
        <v>68</v>
      </c>
      <c r="F40" s="83">
        <v>3</v>
      </c>
      <c r="G40" s="82"/>
      <c r="H40" s="78"/>
      <c r="I40" s="78">
        <f t="shared" si="5"/>
        <v>6</v>
      </c>
      <c r="J40" s="166" t="s">
        <v>128</v>
      </c>
      <c r="K40" s="148"/>
      <c r="L40" s="147"/>
      <c r="M40" s="146"/>
    </row>
    <row r="41" spans="1:13" ht="16.5" thickBot="1">
      <c r="A41" s="30"/>
      <c r="B41" s="34"/>
      <c r="C41" s="51"/>
      <c r="D41" s="28"/>
      <c r="E41" s="28"/>
      <c r="F41" s="46"/>
      <c r="G41" s="46"/>
      <c r="H41" s="46"/>
      <c r="I41" s="46"/>
      <c r="J41" s="52"/>
      <c r="K41" s="52"/>
      <c r="L41" s="33"/>
      <c r="M41" s="174"/>
    </row>
    <row r="42" spans="1:13" ht="92.1" customHeight="1" thickBot="1">
      <c r="B42" s="249" t="s">
        <v>129</v>
      </c>
      <c r="C42" s="166" t="s">
        <v>130</v>
      </c>
      <c r="D42" s="114">
        <v>2</v>
      </c>
      <c r="E42" s="136" t="s">
        <v>68</v>
      </c>
      <c r="F42" s="130">
        <v>3</v>
      </c>
      <c r="G42" s="129"/>
      <c r="H42" s="131"/>
      <c r="I42" s="131">
        <f>D42*F42</f>
        <v>6</v>
      </c>
      <c r="J42" s="166" t="s">
        <v>131</v>
      </c>
      <c r="K42" s="144"/>
      <c r="L42" s="147"/>
      <c r="M42" s="146"/>
    </row>
    <row r="43" spans="1:13" ht="154.5" customHeight="1" thickBot="1">
      <c r="B43" s="250"/>
      <c r="C43" s="163" t="s">
        <v>132</v>
      </c>
      <c r="D43" s="115">
        <v>2</v>
      </c>
      <c r="E43" s="143" t="s">
        <v>68</v>
      </c>
      <c r="F43" s="90">
        <v>3</v>
      </c>
      <c r="G43" s="85"/>
      <c r="H43" s="85"/>
      <c r="I43" s="85">
        <f t="shared" ref="I43:I46" si="6">D43*F43</f>
        <v>6</v>
      </c>
      <c r="J43" s="163" t="s">
        <v>133</v>
      </c>
      <c r="K43" s="145"/>
      <c r="L43" s="165"/>
      <c r="M43" s="149"/>
    </row>
    <row r="44" spans="1:13" ht="60" customHeight="1" thickBot="1">
      <c r="B44" s="250"/>
      <c r="C44" s="116" t="s">
        <v>134</v>
      </c>
      <c r="D44" s="114">
        <v>2</v>
      </c>
      <c r="E44" s="136" t="s">
        <v>68</v>
      </c>
      <c r="F44" s="73">
        <v>3</v>
      </c>
      <c r="G44" s="74"/>
      <c r="H44" s="72"/>
      <c r="I44" s="85">
        <f t="shared" si="6"/>
        <v>6</v>
      </c>
      <c r="J44" s="166" t="s">
        <v>135</v>
      </c>
      <c r="K44" s="144"/>
      <c r="L44" s="147"/>
      <c r="M44" s="146"/>
    </row>
    <row r="45" spans="1:13" ht="59.1" customHeight="1" thickBot="1">
      <c r="B45" s="250"/>
      <c r="C45" s="166" t="s">
        <v>136</v>
      </c>
      <c r="D45" s="114">
        <v>2</v>
      </c>
      <c r="E45" s="178" t="s">
        <v>68</v>
      </c>
      <c r="F45" s="76">
        <v>3</v>
      </c>
      <c r="G45" s="77"/>
      <c r="H45" s="77"/>
      <c r="I45" s="161">
        <f t="shared" si="6"/>
        <v>6</v>
      </c>
      <c r="J45" s="203" t="s">
        <v>137</v>
      </c>
      <c r="K45" s="144"/>
      <c r="L45" s="147"/>
      <c r="M45" s="147"/>
    </row>
    <row r="46" spans="1:13" ht="43.5" thickBot="1">
      <c r="B46" s="251"/>
      <c r="C46" s="163" t="s">
        <v>138</v>
      </c>
      <c r="D46" s="114">
        <v>2</v>
      </c>
      <c r="E46" s="158" t="s">
        <v>68</v>
      </c>
      <c r="F46" s="84">
        <v>3</v>
      </c>
      <c r="G46" s="80"/>
      <c r="H46" s="80"/>
      <c r="I46" s="80">
        <f t="shared" si="6"/>
        <v>6</v>
      </c>
      <c r="J46" s="166" t="s">
        <v>139</v>
      </c>
      <c r="K46" s="148"/>
      <c r="L46" s="151"/>
      <c r="M46" s="151"/>
    </row>
    <row r="47" spans="1:13">
      <c r="A47" s="30"/>
      <c r="B47" s="34"/>
      <c r="C47" s="51"/>
      <c r="D47" s="28"/>
      <c r="E47" s="28"/>
      <c r="F47" s="46"/>
      <c r="G47" s="46"/>
      <c r="H47" s="46"/>
      <c r="I47" s="46"/>
      <c r="J47" s="52"/>
      <c r="K47" s="52"/>
      <c r="L47" s="33"/>
      <c r="M47" s="33"/>
    </row>
    <row r="48" spans="1:13" ht="16.5" thickBot="1">
      <c r="A48" s="30"/>
      <c r="B48" s="34"/>
      <c r="C48" s="51"/>
      <c r="D48" s="35"/>
      <c r="E48" s="35"/>
      <c r="F48" s="46"/>
      <c r="G48" s="46"/>
      <c r="H48" s="46"/>
      <c r="I48" s="46"/>
      <c r="J48" s="198"/>
      <c r="K48" s="198"/>
      <c r="L48" s="199"/>
      <c r="M48" s="199"/>
    </row>
    <row r="49" spans="2:13" ht="45.75" thickBot="1">
      <c r="B49" s="253" t="s">
        <v>140</v>
      </c>
      <c r="C49" s="176" t="s">
        <v>141</v>
      </c>
      <c r="D49" s="115">
        <v>2</v>
      </c>
      <c r="E49" s="143" t="s">
        <v>68</v>
      </c>
      <c r="F49" s="88">
        <v>3</v>
      </c>
      <c r="G49" s="88"/>
      <c r="H49" s="89"/>
      <c r="I49" s="89">
        <f>D49*F49</f>
        <v>6</v>
      </c>
      <c r="J49" s="163" t="s">
        <v>142</v>
      </c>
      <c r="K49" s="145"/>
      <c r="L49" s="165"/>
      <c r="M49" s="165"/>
    </row>
    <row r="50" spans="2:13" ht="57.75" thickBot="1">
      <c r="B50" s="254"/>
      <c r="C50" s="116" t="s">
        <v>143</v>
      </c>
      <c r="D50" s="114">
        <v>2</v>
      </c>
      <c r="E50" s="143" t="s">
        <v>68</v>
      </c>
      <c r="F50" s="179">
        <v>3</v>
      </c>
      <c r="G50" s="179"/>
      <c r="H50" s="110"/>
      <c r="I50" s="89">
        <f t="shared" ref="I50:I55" si="7">D50*F50</f>
        <v>6</v>
      </c>
      <c r="J50" s="163" t="s">
        <v>144</v>
      </c>
      <c r="K50" s="185"/>
      <c r="L50" s="165"/>
      <c r="M50" s="149"/>
    </row>
    <row r="51" spans="2:13" ht="129" thickBot="1">
      <c r="B51" s="254"/>
      <c r="C51" s="116" t="s">
        <v>145</v>
      </c>
      <c r="D51" s="114">
        <v>2</v>
      </c>
      <c r="E51" s="136" t="s">
        <v>68</v>
      </c>
      <c r="F51" s="160">
        <v>3</v>
      </c>
      <c r="G51" s="160"/>
      <c r="H51" s="129"/>
      <c r="I51" s="131">
        <f t="shared" si="7"/>
        <v>6</v>
      </c>
      <c r="J51" s="166" t="s">
        <v>146</v>
      </c>
      <c r="K51" s="144"/>
      <c r="L51" s="147"/>
      <c r="M51" s="146"/>
    </row>
    <row r="52" spans="2:13" ht="100.5" thickBot="1">
      <c r="B52" s="254"/>
      <c r="C52" s="116" t="s">
        <v>147</v>
      </c>
      <c r="D52" s="114">
        <v>2</v>
      </c>
      <c r="E52" s="136" t="s">
        <v>68</v>
      </c>
      <c r="F52" s="160">
        <v>3</v>
      </c>
      <c r="G52" s="160"/>
      <c r="H52" s="129"/>
      <c r="I52" s="131">
        <f t="shared" si="7"/>
        <v>6</v>
      </c>
      <c r="J52" s="166" t="s">
        <v>148</v>
      </c>
      <c r="K52" s="207" t="s">
        <v>149</v>
      </c>
      <c r="L52" s="147"/>
      <c r="M52" s="146"/>
    </row>
    <row r="53" spans="2:13" ht="43.5" thickBot="1">
      <c r="B53" s="254"/>
      <c r="C53" s="166" t="s">
        <v>150</v>
      </c>
      <c r="D53" s="200">
        <v>2</v>
      </c>
      <c r="E53" s="143" t="s">
        <v>68</v>
      </c>
      <c r="F53" s="180">
        <v>3</v>
      </c>
      <c r="G53" s="181"/>
      <c r="H53" s="181"/>
      <c r="I53" s="89">
        <f t="shared" si="7"/>
        <v>6</v>
      </c>
      <c r="J53" s="166" t="s">
        <v>151</v>
      </c>
      <c r="K53" s="144"/>
      <c r="L53" s="147"/>
      <c r="M53" s="149"/>
    </row>
    <row r="54" spans="2:13" ht="44.25" thickBot="1">
      <c r="B54" s="254"/>
      <c r="C54" s="163" t="s">
        <v>152</v>
      </c>
      <c r="D54" s="201">
        <v>2</v>
      </c>
      <c r="E54" s="143" t="s">
        <v>68</v>
      </c>
      <c r="F54" s="182">
        <v>3</v>
      </c>
      <c r="G54" s="183"/>
      <c r="H54" s="184"/>
      <c r="I54" s="89">
        <f t="shared" si="7"/>
        <v>6</v>
      </c>
      <c r="J54" s="163" t="s">
        <v>153</v>
      </c>
      <c r="K54" s="145"/>
      <c r="L54" s="165"/>
      <c r="M54" s="149"/>
    </row>
    <row r="55" spans="2:13" ht="86.25" thickBot="1">
      <c r="B55" s="254"/>
      <c r="C55" s="166" t="s">
        <v>154</v>
      </c>
      <c r="D55" s="114">
        <v>2</v>
      </c>
      <c r="E55" s="143" t="s">
        <v>68</v>
      </c>
      <c r="F55" s="88">
        <v>3</v>
      </c>
      <c r="G55" s="89"/>
      <c r="H55" s="89"/>
      <c r="I55" s="89">
        <f t="shared" si="7"/>
        <v>6</v>
      </c>
      <c r="J55" s="166" t="s">
        <v>155</v>
      </c>
      <c r="K55" s="144"/>
      <c r="L55" s="165"/>
      <c r="M55" s="149"/>
    </row>
    <row r="56" spans="2:13" ht="43.5" thickBot="1">
      <c r="B56" s="254"/>
      <c r="C56" s="163" t="s">
        <v>156</v>
      </c>
      <c r="D56" s="115">
        <v>2</v>
      </c>
      <c r="E56" s="143" t="s">
        <v>75</v>
      </c>
      <c r="F56" s="90"/>
      <c r="G56" s="85">
        <v>2</v>
      </c>
      <c r="H56" s="85"/>
      <c r="I56" s="85">
        <f>D56*G56</f>
        <v>4</v>
      </c>
      <c r="J56" s="166" t="s">
        <v>157</v>
      </c>
      <c r="K56" s="144"/>
      <c r="L56" s="147"/>
      <c r="M56" s="146"/>
    </row>
    <row r="57" spans="2:13" ht="338.45" customHeight="1" thickBot="1">
      <c r="B57" s="254"/>
      <c r="C57" s="166" t="s">
        <v>158</v>
      </c>
      <c r="D57" s="114">
        <v>2</v>
      </c>
      <c r="E57" s="136" t="s">
        <v>159</v>
      </c>
      <c r="F57" s="73"/>
      <c r="G57" s="74"/>
      <c r="H57" s="74">
        <v>1</v>
      </c>
      <c r="I57" s="74">
        <f t="shared" ref="I57:I59" si="8">D57*H57</f>
        <v>2</v>
      </c>
      <c r="J57" s="166" t="s">
        <v>160</v>
      </c>
      <c r="K57" s="144"/>
      <c r="L57" s="147"/>
      <c r="M57" s="146"/>
    </row>
    <row r="58" spans="2:13" ht="86.25" thickBot="1">
      <c r="B58" s="254"/>
      <c r="C58" s="166" t="s">
        <v>161</v>
      </c>
      <c r="D58" s="115">
        <v>2</v>
      </c>
      <c r="E58" s="135" t="s">
        <v>159</v>
      </c>
      <c r="F58" s="87"/>
      <c r="G58" s="74"/>
      <c r="H58" s="74">
        <v>1</v>
      </c>
      <c r="I58" s="74">
        <f>D58*H58</f>
        <v>2</v>
      </c>
      <c r="J58" s="132" t="s">
        <v>162</v>
      </c>
      <c r="K58" s="144"/>
      <c r="L58" s="165"/>
      <c r="M58" s="149"/>
    </row>
    <row r="59" spans="2:13" ht="129" thickBot="1">
      <c r="B59" s="254"/>
      <c r="C59" s="175" t="s">
        <v>163</v>
      </c>
      <c r="D59" s="134">
        <v>2</v>
      </c>
      <c r="E59" s="136" t="s">
        <v>159</v>
      </c>
      <c r="F59" s="73"/>
      <c r="G59" s="72"/>
      <c r="H59" s="74">
        <v>1</v>
      </c>
      <c r="I59" s="74">
        <f t="shared" si="8"/>
        <v>2</v>
      </c>
      <c r="J59" s="166" t="s">
        <v>164</v>
      </c>
      <c r="K59" s="208" t="s">
        <v>165</v>
      </c>
      <c r="L59" s="147"/>
      <c r="M59" s="146"/>
    </row>
    <row r="60" spans="2:13" ht="60" thickBot="1">
      <c r="B60" s="255"/>
      <c r="C60" s="140" t="s">
        <v>166</v>
      </c>
      <c r="D60" s="177">
        <v>2</v>
      </c>
      <c r="E60" s="143" t="s">
        <v>75</v>
      </c>
      <c r="F60" s="88"/>
      <c r="G60" s="82">
        <v>2</v>
      </c>
      <c r="H60" s="89"/>
      <c r="I60" s="78">
        <f>D60*G60</f>
        <v>4</v>
      </c>
      <c r="J60" s="163" t="s">
        <v>167</v>
      </c>
      <c r="K60" s="145"/>
      <c r="L60" s="151"/>
      <c r="M60" s="149"/>
    </row>
    <row r="61" spans="2:13">
      <c r="I61" s="47"/>
      <c r="L61" s="33"/>
      <c r="M61" s="169"/>
    </row>
    <row r="62" spans="2:13" ht="16.5" thickBot="1">
      <c r="B62" s="29"/>
      <c r="C62" s="30"/>
      <c r="D62" s="31"/>
      <c r="E62" s="45"/>
      <c r="F62" s="48"/>
      <c r="G62" s="48"/>
      <c r="H62" s="48"/>
      <c r="I62" s="48"/>
      <c r="J62" s="44"/>
      <c r="K62" s="44"/>
      <c r="L62" s="199"/>
      <c r="M62" s="174"/>
    </row>
    <row r="63" spans="2:13" ht="114.75" thickBot="1">
      <c r="B63" s="242" t="s">
        <v>168</v>
      </c>
      <c r="C63" s="186" t="s">
        <v>169</v>
      </c>
      <c r="D63" s="157">
        <v>2</v>
      </c>
      <c r="E63" s="162" t="s">
        <v>68</v>
      </c>
      <c r="F63" s="79">
        <v>3</v>
      </c>
      <c r="G63" s="79"/>
      <c r="H63" s="69"/>
      <c r="I63" s="71">
        <f>D63*F63</f>
        <v>6</v>
      </c>
      <c r="J63" s="166" t="s">
        <v>170</v>
      </c>
      <c r="K63" s="189"/>
      <c r="L63" s="152"/>
      <c r="M63" s="151"/>
    </row>
    <row r="64" spans="2:13" ht="72" thickBot="1">
      <c r="B64" s="243"/>
      <c r="C64" s="187" t="s">
        <v>171</v>
      </c>
      <c r="D64" s="154">
        <v>2</v>
      </c>
      <c r="E64" s="188" t="s">
        <v>68</v>
      </c>
      <c r="F64" s="73">
        <v>3</v>
      </c>
      <c r="G64" s="72"/>
      <c r="H64" s="74"/>
      <c r="I64" s="85">
        <f t="shared" ref="I64:I68" si="9">D64*F64</f>
        <v>6</v>
      </c>
      <c r="J64" s="166" t="s">
        <v>172</v>
      </c>
      <c r="K64" s="144"/>
      <c r="L64" s="152"/>
      <c r="M64" s="152"/>
    </row>
    <row r="65" spans="1:13" ht="138" customHeight="1" thickBot="1">
      <c r="B65" s="243"/>
      <c r="C65" s="67" t="s">
        <v>173</v>
      </c>
      <c r="D65" s="154">
        <v>2</v>
      </c>
      <c r="E65" s="188" t="s">
        <v>68</v>
      </c>
      <c r="F65" s="90">
        <v>3</v>
      </c>
      <c r="G65" s="86"/>
      <c r="H65" s="85"/>
      <c r="I65" s="85">
        <f t="shared" si="9"/>
        <v>6</v>
      </c>
      <c r="J65" s="166" t="s">
        <v>344</v>
      </c>
      <c r="K65" s="148"/>
      <c r="L65" s="151"/>
      <c r="M65" s="151"/>
    </row>
    <row r="66" spans="1:13" ht="59.25" thickBot="1">
      <c r="B66" s="243"/>
      <c r="C66" s="141" t="s">
        <v>174</v>
      </c>
      <c r="D66" s="154">
        <v>2</v>
      </c>
      <c r="E66" s="188" t="s">
        <v>68</v>
      </c>
      <c r="F66" s="73">
        <v>3</v>
      </c>
      <c r="G66" s="72"/>
      <c r="H66" s="74"/>
      <c r="I66" s="85">
        <f t="shared" si="9"/>
        <v>6</v>
      </c>
      <c r="J66" s="166" t="s">
        <v>175</v>
      </c>
      <c r="K66" s="148"/>
      <c r="L66" s="151"/>
      <c r="M66" s="151"/>
    </row>
    <row r="67" spans="1:13" ht="57.75" thickBot="1">
      <c r="B67" s="243"/>
      <c r="C67" s="141" t="s">
        <v>176</v>
      </c>
      <c r="D67" s="114">
        <v>2</v>
      </c>
      <c r="E67" s="188" t="s">
        <v>68</v>
      </c>
      <c r="F67" s="90">
        <v>3</v>
      </c>
      <c r="G67" s="86"/>
      <c r="H67" s="85"/>
      <c r="I67" s="85">
        <f t="shared" si="9"/>
        <v>6</v>
      </c>
      <c r="J67" s="132" t="s">
        <v>177</v>
      </c>
      <c r="K67" s="148"/>
      <c r="L67" s="152"/>
      <c r="M67" s="152"/>
    </row>
    <row r="68" spans="1:13" ht="43.5" thickBot="1">
      <c r="B68" s="243"/>
      <c r="C68" s="141" t="s">
        <v>178</v>
      </c>
      <c r="D68" s="157">
        <v>2</v>
      </c>
      <c r="E68" s="188" t="s">
        <v>68</v>
      </c>
      <c r="F68" s="73">
        <v>3</v>
      </c>
      <c r="G68" s="72"/>
      <c r="H68" s="74"/>
      <c r="I68" s="85">
        <f t="shared" si="9"/>
        <v>6</v>
      </c>
      <c r="J68" s="166" t="s">
        <v>179</v>
      </c>
      <c r="K68" s="148"/>
      <c r="L68" s="152"/>
      <c r="M68" s="152"/>
    </row>
    <row r="69" spans="1:13" ht="43.5" thickBot="1">
      <c r="B69" s="244"/>
      <c r="C69" s="116" t="s">
        <v>180</v>
      </c>
      <c r="D69" s="114">
        <v>1</v>
      </c>
      <c r="E69" s="136" t="s">
        <v>75</v>
      </c>
      <c r="F69" s="76"/>
      <c r="G69" s="75">
        <v>2</v>
      </c>
      <c r="H69" s="77"/>
      <c r="I69" s="77">
        <f>D69*G69</f>
        <v>2</v>
      </c>
      <c r="J69" s="132"/>
      <c r="K69" s="148"/>
      <c r="L69" s="151"/>
      <c r="M69" s="151"/>
    </row>
    <row r="70" spans="1:13">
      <c r="A70" s="30"/>
      <c r="B70" s="32"/>
      <c r="C70" s="50"/>
      <c r="D70" s="28"/>
      <c r="E70" s="28"/>
      <c r="F70" s="46"/>
      <c r="G70" s="46"/>
      <c r="H70" s="46"/>
      <c r="I70" s="46"/>
      <c r="J70" s="43"/>
      <c r="K70" s="43"/>
      <c r="L70" s="33"/>
      <c r="M70" s="33"/>
    </row>
    <row r="71" spans="1:13" ht="16.5" thickBot="1">
      <c r="A71" s="30"/>
      <c r="B71" s="32"/>
      <c r="C71" s="196"/>
      <c r="D71" s="35"/>
      <c r="E71" s="35"/>
      <c r="F71" s="46"/>
      <c r="G71" s="46"/>
      <c r="H71" s="46"/>
      <c r="I71" s="46"/>
      <c r="J71" s="197"/>
      <c r="K71" s="197"/>
      <c r="L71" s="199"/>
      <c r="M71" s="199"/>
    </row>
    <row r="72" spans="1:13" ht="29.25" thickBot="1">
      <c r="B72" s="236" t="s">
        <v>181</v>
      </c>
      <c r="C72" s="117" t="s">
        <v>182</v>
      </c>
      <c r="D72" s="177">
        <v>1</v>
      </c>
      <c r="E72" s="202" t="s">
        <v>68</v>
      </c>
      <c r="F72" s="90">
        <v>3</v>
      </c>
      <c r="G72" s="86"/>
      <c r="H72" s="85"/>
      <c r="I72" s="85">
        <f>D72*F72</f>
        <v>3</v>
      </c>
      <c r="J72" s="163" t="s">
        <v>183</v>
      </c>
      <c r="K72" s="172"/>
      <c r="L72" s="152"/>
      <c r="M72" s="165"/>
    </row>
    <row r="73" spans="1:13" ht="57.75" thickBot="1">
      <c r="B73" s="237"/>
      <c r="C73" s="116" t="s">
        <v>184</v>
      </c>
      <c r="D73" s="157">
        <v>2</v>
      </c>
      <c r="E73" s="188" t="s">
        <v>68</v>
      </c>
      <c r="F73" s="73">
        <v>3</v>
      </c>
      <c r="G73" s="72"/>
      <c r="H73" s="72"/>
      <c r="I73" s="85">
        <f>D73*F73</f>
        <v>6</v>
      </c>
      <c r="J73" s="193"/>
      <c r="K73" s="194"/>
      <c r="L73" s="152"/>
      <c r="M73" s="149"/>
    </row>
    <row r="74" spans="1:13" ht="32.25" thickBot="1">
      <c r="B74" s="238"/>
      <c r="C74" s="116" t="s">
        <v>185</v>
      </c>
      <c r="D74" s="157">
        <v>2</v>
      </c>
      <c r="E74" s="136" t="s">
        <v>75</v>
      </c>
      <c r="F74" s="73"/>
      <c r="G74" s="72">
        <v>2</v>
      </c>
      <c r="H74" s="74"/>
      <c r="I74" s="74">
        <f>D74*G74</f>
        <v>4</v>
      </c>
      <c r="J74" s="166" t="s">
        <v>186</v>
      </c>
      <c r="K74" s="148"/>
      <c r="L74" s="151"/>
      <c r="M74" s="146"/>
    </row>
    <row r="75" spans="1:13">
      <c r="B75" s="190"/>
      <c r="C75" s="191"/>
      <c r="D75" s="192"/>
      <c r="E75" s="192"/>
    </row>
    <row r="76" spans="1:13" ht="16.5" thickBot="1">
      <c r="I76" s="102"/>
    </row>
    <row r="77" spans="1:13" ht="27" customHeight="1" thickBot="1">
      <c r="C77" s="91" t="s">
        <v>187</v>
      </c>
      <c r="D77" s="92">
        <f>SUM(I77)</f>
        <v>289</v>
      </c>
      <c r="E77" s="92"/>
      <c r="F77" s="93">
        <f>SUM(F10:F74)/3</f>
        <v>45</v>
      </c>
      <c r="G77" s="93">
        <f>SUM(G10:G74)/2</f>
        <v>6</v>
      </c>
      <c r="H77" s="111">
        <f>SUM(H10:H74)</f>
        <v>3</v>
      </c>
      <c r="I77" s="102">
        <f>SUM(I10:I74)</f>
        <v>289</v>
      </c>
    </row>
    <row r="78" spans="1:13" ht="32.25" thickBot="1">
      <c r="C78" s="103"/>
      <c r="D78" s="104" t="s">
        <v>188</v>
      </c>
      <c r="E78" s="104" t="s">
        <v>189</v>
      </c>
      <c r="F78" s="105"/>
      <c r="G78" s="105"/>
      <c r="H78" s="112"/>
      <c r="I78" s="102"/>
    </row>
    <row r="79" spans="1:13" ht="24" thickBot="1">
      <c r="C79" s="94" t="s">
        <v>190</v>
      </c>
      <c r="D79" s="95"/>
      <c r="E79" s="95">
        <f>D77/I77*100</f>
        <v>100</v>
      </c>
      <c r="F79" s="96">
        <f>SUM(I72:I73,I63:I68,I49:I55,I42:I46,I35:I40,I29:I33,I23:I27,I15:I21,I11,I10,I12)/270*100</f>
        <v>96.666666666666671</v>
      </c>
      <c r="G79" s="96">
        <f>SUM(I74,I69,I60,I56,I22,I13)/24*100</f>
        <v>91.666666666666657</v>
      </c>
      <c r="H79" s="113">
        <f>SUM(I59,I57,I58)/6*100</f>
        <v>100</v>
      </c>
      <c r="I79" s="26"/>
    </row>
    <row r="80" spans="1:13">
      <c r="C80" s="106" t="s">
        <v>68</v>
      </c>
      <c r="D80" s="92">
        <f>$F$77</f>
        <v>45</v>
      </c>
      <c r="E80" s="97">
        <f>$F$79</f>
        <v>96.666666666666671</v>
      </c>
      <c r="F80" s="87"/>
      <c r="G80" s="87"/>
    </row>
    <row r="81" spans="3:7">
      <c r="C81" s="107" t="s">
        <v>191</v>
      </c>
      <c r="D81" s="98">
        <f>$G$77</f>
        <v>6</v>
      </c>
      <c r="E81" s="99">
        <f>$G$79</f>
        <v>91.666666666666657</v>
      </c>
      <c r="F81" s="87"/>
      <c r="G81" s="87"/>
    </row>
    <row r="82" spans="3:7" ht="16.5" thickBot="1">
      <c r="C82" s="108" t="s">
        <v>192</v>
      </c>
      <c r="D82" s="100">
        <f>$H$77</f>
        <v>3</v>
      </c>
      <c r="E82" s="101">
        <f>$H$79</f>
        <v>100</v>
      </c>
      <c r="F82" s="87"/>
      <c r="G82" s="87"/>
    </row>
  </sheetData>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42578125" defaultRowHeight="15.75" customHeight="1"/>
  <cols>
    <col min="1" max="1" width="21.42578125" style="22" customWidth="1"/>
    <col min="2" max="70" width="21.42578125" style="20" customWidth="1"/>
    <col min="71" max="16384" width="14.42578125" style="20"/>
  </cols>
  <sheetData>
    <row r="1" spans="1:72" ht="15.75" customHeight="1">
      <c r="A1" s="6" t="s">
        <v>264</v>
      </c>
      <c r="B1" s="2" t="s">
        <v>265</v>
      </c>
      <c r="C1" s="1" t="s">
        <v>266</v>
      </c>
      <c r="D1" s="1" t="s">
        <v>267</v>
      </c>
      <c r="E1" s="1" t="s">
        <v>268</v>
      </c>
      <c r="F1" s="1" t="s">
        <v>269</v>
      </c>
      <c r="G1" s="1" t="s">
        <v>270</v>
      </c>
      <c r="H1" s="1" t="s">
        <v>271</v>
      </c>
      <c r="I1" s="1" t="s">
        <v>272</v>
      </c>
      <c r="J1" s="1" t="s">
        <v>273</v>
      </c>
      <c r="K1" s="1" t="s">
        <v>274</v>
      </c>
      <c r="L1" s="1" t="s">
        <v>275</v>
      </c>
      <c r="M1" s="1" t="s">
        <v>276</v>
      </c>
      <c r="N1" s="1" t="s">
        <v>277</v>
      </c>
      <c r="O1" s="1" t="s">
        <v>278</v>
      </c>
      <c r="P1" s="1" t="s">
        <v>279</v>
      </c>
      <c r="Q1" s="1" t="s">
        <v>280</v>
      </c>
      <c r="R1" s="1" t="s">
        <v>281</v>
      </c>
      <c r="S1" s="1" t="s">
        <v>282</v>
      </c>
      <c r="T1" s="1" t="s">
        <v>283</v>
      </c>
      <c r="U1" s="1" t="s">
        <v>284</v>
      </c>
      <c r="V1" s="1" t="s">
        <v>285</v>
      </c>
      <c r="W1" s="1" t="s">
        <v>286</v>
      </c>
      <c r="X1" s="1" t="s">
        <v>287</v>
      </c>
      <c r="Y1" s="1" t="s">
        <v>288</v>
      </c>
      <c r="Z1" s="2" t="s">
        <v>289</v>
      </c>
      <c r="AA1" s="1" t="s">
        <v>290</v>
      </c>
      <c r="AB1" s="1" t="s">
        <v>291</v>
      </c>
      <c r="AC1" s="1" t="s">
        <v>292</v>
      </c>
      <c r="AD1" s="1" t="s">
        <v>293</v>
      </c>
      <c r="AE1" s="1" t="s">
        <v>294</v>
      </c>
      <c r="AF1" s="1" t="s">
        <v>295</v>
      </c>
      <c r="AG1" s="1" t="s">
        <v>296</v>
      </c>
      <c r="AH1" s="1" t="s">
        <v>297</v>
      </c>
      <c r="AI1" s="1" t="s">
        <v>298</v>
      </c>
      <c r="AJ1" s="1" t="s">
        <v>299</v>
      </c>
      <c r="AK1" s="1" t="s">
        <v>300</v>
      </c>
      <c r="AL1" s="1" t="s">
        <v>301</v>
      </c>
      <c r="AM1" s="1" t="s">
        <v>302</v>
      </c>
      <c r="AN1" s="1" t="s">
        <v>303</v>
      </c>
      <c r="AO1" s="1" t="s">
        <v>304</v>
      </c>
      <c r="AP1" s="1" t="s">
        <v>305</v>
      </c>
      <c r="AQ1" s="1" t="s">
        <v>306</v>
      </c>
      <c r="AR1" s="1" t="s">
        <v>307</v>
      </c>
      <c r="AS1" s="1" t="s">
        <v>308</v>
      </c>
      <c r="AT1" s="1" t="s">
        <v>309</v>
      </c>
      <c r="AU1" s="1" t="s">
        <v>310</v>
      </c>
      <c r="AV1" s="1" t="s">
        <v>311</v>
      </c>
      <c r="AW1" s="1" t="s">
        <v>312</v>
      </c>
      <c r="AX1" s="1" t="s">
        <v>313</v>
      </c>
      <c r="AY1" s="1" t="s">
        <v>314</v>
      </c>
      <c r="AZ1" s="1" t="s">
        <v>315</v>
      </c>
      <c r="BA1" s="1" t="s">
        <v>316</v>
      </c>
      <c r="BB1" s="1" t="s">
        <v>317</v>
      </c>
      <c r="BC1" s="1" t="s">
        <v>318</v>
      </c>
      <c r="BD1" s="1" t="s">
        <v>319</v>
      </c>
      <c r="BE1" s="1" t="s">
        <v>320</v>
      </c>
      <c r="BF1" s="1" t="s">
        <v>321</v>
      </c>
      <c r="BG1" s="1" t="s">
        <v>322</v>
      </c>
      <c r="BH1" s="1" t="s">
        <v>323</v>
      </c>
      <c r="BI1" s="2" t="s">
        <v>324</v>
      </c>
      <c r="BJ1" s="4" t="s">
        <v>325</v>
      </c>
      <c r="BK1" s="53" t="s">
        <v>326</v>
      </c>
      <c r="BL1" s="53" t="s">
        <v>327</v>
      </c>
      <c r="BM1" s="54" t="s">
        <v>328</v>
      </c>
      <c r="BN1" s="54" t="s">
        <v>329</v>
      </c>
      <c r="BO1" s="53" t="s">
        <v>330</v>
      </c>
      <c r="BP1" s="18" t="s">
        <v>331</v>
      </c>
      <c r="BQ1" s="18" t="s">
        <v>332</v>
      </c>
      <c r="BR1" s="18" t="s">
        <v>333</v>
      </c>
      <c r="BS1" s="18" t="s">
        <v>334</v>
      </c>
      <c r="BT1" s="18" t="s">
        <v>335</v>
      </c>
    </row>
    <row r="2" spans="1:72" ht="12.75">
      <c r="A2" s="55"/>
      <c r="B2" s="54"/>
      <c r="C2" s="18"/>
      <c r="D2" s="18"/>
      <c r="E2" s="54"/>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18"/>
      <c r="AK2" s="56"/>
      <c r="AL2" s="18"/>
      <c r="AM2" s="56"/>
      <c r="AN2" s="57"/>
      <c r="AO2" s="57"/>
      <c r="AP2" s="57"/>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55"/>
      <c r="B3" s="54"/>
      <c r="C3" s="54"/>
      <c r="D3" s="54"/>
      <c r="E3" s="54"/>
      <c r="F3" s="54"/>
      <c r="G3" s="54"/>
      <c r="H3" s="54"/>
      <c r="I3" s="54"/>
      <c r="J3" s="54"/>
      <c r="K3" s="54"/>
      <c r="L3" s="54"/>
      <c r="M3" s="54"/>
      <c r="N3" s="54"/>
      <c r="O3" s="54"/>
      <c r="P3" s="18"/>
      <c r="Q3" s="54"/>
      <c r="R3" s="54"/>
      <c r="S3" s="18"/>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18"/>
      <c r="BN3" s="18"/>
      <c r="BO3" s="18"/>
      <c r="BP3" s="18"/>
      <c r="BQ3" s="18"/>
      <c r="BR3" s="18"/>
      <c r="BS3" s="18"/>
      <c r="BT3" s="18"/>
    </row>
    <row r="4" spans="1:72" ht="12.75">
      <c r="A4" s="55"/>
      <c r="B4" s="54"/>
      <c r="C4" s="54"/>
      <c r="D4" s="54"/>
      <c r="E4" s="54"/>
      <c r="F4" s="54"/>
      <c r="G4" s="54"/>
      <c r="H4" s="54"/>
      <c r="I4" s="54"/>
      <c r="J4" s="54"/>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55"/>
      <c r="B5" s="54"/>
      <c r="C5" s="54"/>
      <c r="D5" s="54"/>
      <c r="E5" s="54"/>
      <c r="F5" s="54"/>
      <c r="G5" s="54"/>
      <c r="H5" s="54"/>
      <c r="I5" s="54"/>
      <c r="J5" s="54"/>
      <c r="K5" s="54"/>
      <c r="L5" s="54"/>
      <c r="M5" s="54"/>
      <c r="N5" s="54"/>
      <c r="O5" s="54"/>
      <c r="P5" s="18"/>
      <c r="Q5" s="54"/>
      <c r="R5" s="54"/>
      <c r="S5" s="18"/>
      <c r="T5" s="54"/>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55"/>
      <c r="B6" s="54"/>
      <c r="C6" s="54"/>
      <c r="D6" s="54"/>
      <c r="E6" s="54"/>
      <c r="F6" s="54"/>
      <c r="G6" s="54"/>
      <c r="H6" s="54"/>
      <c r="I6" s="54"/>
      <c r="J6" s="54"/>
      <c r="K6" s="54"/>
      <c r="L6" s="54"/>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55"/>
      <c r="B7" s="54"/>
      <c r="C7" s="54"/>
      <c r="D7" s="54"/>
      <c r="E7" s="54"/>
      <c r="F7" s="54"/>
      <c r="G7" s="54"/>
      <c r="H7" s="54"/>
      <c r="I7" s="54"/>
      <c r="J7" s="54"/>
      <c r="K7" s="54"/>
      <c r="L7" s="54"/>
      <c r="M7" s="54"/>
      <c r="N7" s="54"/>
      <c r="O7" s="54"/>
      <c r="P7" s="18"/>
      <c r="Q7" s="54"/>
      <c r="R7" s="54"/>
      <c r="S7" s="18"/>
      <c r="T7" s="5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55"/>
      <c r="B8" s="54"/>
      <c r="C8" s="54"/>
      <c r="D8" s="54"/>
      <c r="E8" s="54"/>
      <c r="F8" s="54"/>
      <c r="G8" s="54"/>
      <c r="H8" s="54"/>
      <c r="I8" s="54"/>
      <c r="J8" s="54"/>
      <c r="K8" s="54"/>
      <c r="L8" s="54"/>
      <c r="M8" s="54"/>
      <c r="N8" s="54"/>
      <c r="O8" s="54"/>
      <c r="P8" s="54"/>
      <c r="Q8" s="54"/>
      <c r="R8" s="54"/>
      <c r="S8" s="54"/>
      <c r="T8" s="5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55"/>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8"/>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18"/>
      <c r="BN9" s="18"/>
      <c r="BO9" s="18"/>
      <c r="BP9" s="18"/>
      <c r="BQ9" s="18"/>
      <c r="BR9" s="18"/>
      <c r="BS9" s="18"/>
      <c r="BT9" s="18"/>
    </row>
    <row r="10" spans="1:72" ht="12.75">
      <c r="A10" s="55"/>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18"/>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18"/>
      <c r="BN10" s="18"/>
      <c r="BO10" s="18"/>
      <c r="BP10" s="18"/>
      <c r="BQ10" s="18"/>
      <c r="BR10" s="18"/>
      <c r="BS10" s="18"/>
      <c r="BT10" s="18"/>
    </row>
    <row r="11" spans="1:72" ht="12.75">
      <c r="A11" s="55"/>
      <c r="B11" s="54"/>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55"/>
      <c r="B12" s="54"/>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55"/>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18"/>
      <c r="BN13" s="18"/>
      <c r="BO13" s="18"/>
      <c r="BP13" s="18"/>
      <c r="BQ13" s="18"/>
      <c r="BR13" s="18"/>
      <c r="BS13" s="18"/>
      <c r="BT13" s="18"/>
    </row>
    <row r="14" spans="1:72" ht="12.75">
      <c r="A14" s="55"/>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18"/>
      <c r="BN14" s="18"/>
      <c r="BO14" s="18"/>
      <c r="BP14" s="18"/>
      <c r="BQ14" s="18"/>
      <c r="BR14" s="18"/>
      <c r="BS14" s="18"/>
      <c r="BT14" s="18"/>
    </row>
    <row r="15" spans="1:72" ht="12.75">
      <c r="A15" s="55"/>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18"/>
      <c r="AK15" s="54"/>
      <c r="AL15" s="18"/>
      <c r="AM15" s="54"/>
      <c r="AN15" s="54"/>
      <c r="AO15" s="54"/>
      <c r="AP15" s="54"/>
      <c r="AQ15" s="54"/>
      <c r="AR15" s="54"/>
      <c r="AS15" s="54"/>
      <c r="AT15" s="54"/>
      <c r="AU15" s="54"/>
      <c r="AV15" s="54"/>
      <c r="AW15" s="54"/>
      <c r="AX15" s="54"/>
      <c r="AY15" s="54"/>
      <c r="AZ15" s="54"/>
      <c r="BA15" s="54"/>
      <c r="BB15" s="54"/>
      <c r="BC15" s="54"/>
      <c r="BD15" s="18"/>
      <c r="BE15" s="54"/>
      <c r="BF15" s="54"/>
      <c r="BG15" s="54"/>
      <c r="BH15" s="54"/>
      <c r="BI15" s="54"/>
      <c r="BJ15" s="54"/>
      <c r="BK15" s="54"/>
      <c r="BL15" s="54"/>
      <c r="BM15" s="18"/>
      <c r="BN15" s="18"/>
      <c r="BO15" s="18"/>
      <c r="BP15" s="18"/>
      <c r="BQ15" s="18"/>
      <c r="BR15" s="18"/>
      <c r="BS15" s="18"/>
      <c r="BT15" s="18"/>
    </row>
    <row r="16" spans="1:72" ht="12.75">
      <c r="A16" s="55"/>
      <c r="B16" s="54"/>
      <c r="C16" s="18"/>
      <c r="D16" s="18"/>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18"/>
      <c r="AK16" s="54"/>
      <c r="AL16" s="54"/>
      <c r="AM16" s="54"/>
      <c r="AN16" s="54"/>
      <c r="AO16" s="54"/>
      <c r="AP16" s="54"/>
      <c r="AQ16" s="54"/>
      <c r="AR16" s="54"/>
      <c r="AS16" s="54"/>
      <c r="AT16" s="54"/>
      <c r="AU16" s="54"/>
      <c r="AV16" s="54"/>
      <c r="AW16" s="54"/>
      <c r="AX16" s="54"/>
      <c r="AY16" s="54"/>
      <c r="AZ16" s="54"/>
      <c r="BA16" s="54"/>
      <c r="BB16" s="54"/>
      <c r="BC16" s="54"/>
      <c r="BD16" s="18"/>
      <c r="BE16" s="54"/>
      <c r="BF16" s="54"/>
      <c r="BG16" s="54"/>
      <c r="BH16" s="54"/>
      <c r="BI16" s="54"/>
      <c r="BJ16" s="54"/>
      <c r="BK16" s="54"/>
      <c r="BL16" s="54"/>
      <c r="BM16" s="18"/>
      <c r="BN16" s="18"/>
      <c r="BO16" s="18"/>
      <c r="BP16" s="18"/>
      <c r="BQ16" s="18"/>
      <c r="BR16" s="18"/>
      <c r="BS16" s="18"/>
      <c r="BT16" s="18"/>
    </row>
    <row r="17" spans="1:72" ht="12.75">
      <c r="A17" s="55"/>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18"/>
      <c r="BE17" s="54"/>
      <c r="BF17" s="54"/>
      <c r="BG17" s="54"/>
      <c r="BH17" s="54"/>
      <c r="BI17" s="54"/>
      <c r="BJ17" s="54"/>
      <c r="BK17" s="54"/>
      <c r="BL17" s="54"/>
      <c r="BM17" s="18"/>
      <c r="BN17" s="18"/>
      <c r="BO17" s="18"/>
      <c r="BP17" s="18"/>
      <c r="BQ17" s="18"/>
      <c r="BR17" s="18"/>
      <c r="BS17" s="18"/>
      <c r="BT17" s="18"/>
    </row>
    <row r="18" spans="1:72" ht="12.75">
      <c r="A18" s="55"/>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18"/>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baseColWidth="10"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214</v>
      </c>
      <c r="E1" s="5" t="s">
        <v>215</v>
      </c>
      <c r="F1" s="3" t="s">
        <v>216</v>
      </c>
      <c r="G1" s="3" t="str">
        <f>IF(ISBLANK('Risk Rating'!K1), "", 'Risk Rating'!K1)</f>
        <v>Risk Rating</v>
      </c>
      <c r="H1" s="7" t="s">
        <v>217</v>
      </c>
      <c r="I1" s="3" t="s">
        <v>218</v>
      </c>
      <c r="J1" s="3" t="s">
        <v>219</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baseColWidth="10"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210</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baseColWidth="10"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204</v>
      </c>
      <c r="G1" s="2" t="s">
        <v>205</v>
      </c>
      <c r="H1" s="2">
        <v>1</v>
      </c>
      <c r="I1" s="2">
        <v>1</v>
      </c>
      <c r="J1" s="2">
        <v>1</v>
      </c>
      <c r="L1" s="2" t="s">
        <v>206</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baseColWidth="10"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193</v>
      </c>
      <c r="K1" s="2" t="s">
        <v>194</v>
      </c>
      <c r="L1" s="2">
        <v>2</v>
      </c>
      <c r="M1" s="2">
        <v>2</v>
      </c>
      <c r="N1" s="2">
        <v>3</v>
      </c>
      <c r="O1" s="2">
        <v>3</v>
      </c>
      <c r="P1" s="2">
        <v>3</v>
      </c>
      <c r="Q1" s="2">
        <v>2</v>
      </c>
      <c r="R1" s="2">
        <v>2</v>
      </c>
      <c r="T1" s="2" t="s">
        <v>195</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baseColWidth="10"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336</v>
      </c>
      <c r="Z1" s="2" t="s">
        <v>337</v>
      </c>
      <c r="AA1" s="2">
        <v>3</v>
      </c>
      <c r="AB1" s="2">
        <v>3</v>
      </c>
      <c r="AC1" s="2">
        <v>2</v>
      </c>
      <c r="AD1" s="2">
        <v>3</v>
      </c>
      <c r="AE1" s="2">
        <v>3</v>
      </c>
      <c r="AF1" s="2">
        <v>3</v>
      </c>
      <c r="AG1" s="2">
        <v>3</v>
      </c>
      <c r="AH1" s="2">
        <v>3</v>
      </c>
      <c r="AI1" s="2">
        <v>3</v>
      </c>
      <c r="AJ1" s="2">
        <v>2</v>
      </c>
      <c r="AK1" s="2">
        <v>2</v>
      </c>
      <c r="AL1" s="2">
        <v>2</v>
      </c>
      <c r="AM1" s="2">
        <v>3</v>
      </c>
      <c r="AN1" s="2">
        <v>3</v>
      </c>
      <c r="AO1" s="2">
        <v>3</v>
      </c>
      <c r="AP1" s="2" t="s">
        <v>198</v>
      </c>
      <c r="AQ1" s="2">
        <v>3</v>
      </c>
      <c r="AR1" s="2" t="s">
        <v>198</v>
      </c>
      <c r="AS1" s="2">
        <v>2</v>
      </c>
      <c r="AT1" s="2">
        <v>3</v>
      </c>
      <c r="AU1" s="2">
        <v>3</v>
      </c>
      <c r="AV1" s="2">
        <v>3</v>
      </c>
      <c r="AW1" s="2"/>
      <c r="AX1" s="2" t="s">
        <v>338</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83b9b5b-30d1-4ee1-a47a-7ccb8796e228"/>
    <ds:schemaRef ds:uri="4ee092b9-4611-442a-a79d-f50b693853c7"/>
    <ds:schemaRef ds:uri="http://www.w3.org/XML/1998/namespace"/>
    <ds:schemaRef ds:uri="http://purl.org/dc/dcmitype/"/>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Claude Alexandre Carpentier</cp:lastModifiedBy>
  <cp:revision/>
  <dcterms:created xsi:type="dcterms:W3CDTF">2020-04-27T18:49:34Z</dcterms:created>
  <dcterms:modified xsi:type="dcterms:W3CDTF">2020-06-02T12:42:13Z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