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afedh\Desktop\"/>
    </mc:Choice>
  </mc:AlternateContent>
  <xr:revisionPtr revIDLastSave="0" documentId="13_ncr:1_{6FDA2D62-4F06-4CEB-8E21-511B6A3B7D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/>
  <c r="E13" i="1" l="1"/>
  <c r="E8" i="1"/>
  <c r="I13" i="1"/>
  <c r="I8" i="1"/>
  <c r="F13" i="1"/>
  <c r="F8" i="1"/>
  <c r="J13" i="1"/>
  <c r="J8" i="1"/>
  <c r="J10" i="1" s="1"/>
  <c r="G8" i="1"/>
  <c r="G13" i="1"/>
  <c r="K13" i="1"/>
  <c r="K8" i="1"/>
  <c r="D8" i="1"/>
  <c r="D13" i="1"/>
  <c r="H13" i="1"/>
  <c r="H8" i="1"/>
  <c r="L13" i="1"/>
  <c r="L8" i="1"/>
  <c r="C13" i="1"/>
  <c r="C8" i="1"/>
  <c r="C10" i="1" s="1"/>
  <c r="D12" i="1" l="1"/>
  <c r="D10" i="1"/>
  <c r="G12" i="1"/>
  <c r="G10" i="1"/>
  <c r="F12" i="1"/>
  <c r="F10" i="1"/>
  <c r="E12" i="1"/>
  <c r="E10" i="1"/>
  <c r="I12" i="1"/>
  <c r="I10" i="1"/>
  <c r="H12" i="1"/>
  <c r="H10" i="1"/>
  <c r="K12" i="1"/>
  <c r="K10" i="1"/>
  <c r="L12" i="1"/>
  <c r="L10" i="1"/>
  <c r="C12" i="1"/>
  <c r="C14" i="1" s="1"/>
  <c r="C16" i="1" s="1"/>
  <c r="J12" i="1"/>
  <c r="J14" i="1" l="1"/>
  <c r="J16" i="1" s="1"/>
  <c r="I14" i="1"/>
  <c r="I16" i="1" s="1"/>
  <c r="E14" i="1"/>
  <c r="E16" i="1" s="1"/>
  <c r="K14" i="1"/>
  <c r="K16" i="1" s="1"/>
  <c r="F14" i="1"/>
  <c r="F16" i="1" s="1"/>
  <c r="D14" i="1"/>
  <c r="D16" i="1" s="1"/>
  <c r="L14" i="1"/>
  <c r="L16" i="1" s="1"/>
  <c r="H14" i="1"/>
  <c r="H16" i="1" s="1"/>
  <c r="G14" i="1"/>
  <c r="G16" i="1" s="1"/>
  <c r="C15" i="1"/>
  <c r="J15" i="1" l="1"/>
  <c r="E15" i="1"/>
  <c r="G15" i="1"/>
  <c r="L15" i="1"/>
  <c r="H15" i="1"/>
  <c r="D15" i="1"/>
  <c r="I15" i="1"/>
  <c r="K15" i="1"/>
  <c r="F15" i="1"/>
</calcChain>
</file>

<file path=xl/sharedStrings.xml><?xml version="1.0" encoding="utf-8"?>
<sst xmlns="http://schemas.openxmlformats.org/spreadsheetml/2006/main" count="25" uniqueCount="25">
  <si>
    <t>Employé 6</t>
  </si>
  <si>
    <t>Employé 7</t>
  </si>
  <si>
    <t>Employé 8</t>
  </si>
  <si>
    <t>Employé 9</t>
  </si>
  <si>
    <t>Employé 10</t>
  </si>
  <si>
    <t>Salaire annuel avant la crise</t>
  </si>
  <si>
    <t>Salaire hebdomadaire avant la crise</t>
  </si>
  <si>
    <t>A.     rémunération versée maximum de 847 $</t>
  </si>
  <si>
    <t>B.    75 % de la rémunération avant la crise</t>
  </si>
  <si>
    <t>Montant de la subvention</t>
  </si>
  <si>
    <t>Coût pour l'employeur</t>
  </si>
  <si>
    <t>Employé 1</t>
  </si>
  <si>
    <t>Employé 2</t>
  </si>
  <si>
    <t>Employé 3</t>
  </si>
  <si>
    <t>Employé 4</t>
  </si>
  <si>
    <t>Employé 5</t>
  </si>
  <si>
    <r>
      <rPr>
        <b/>
        <sz val="12"/>
        <color rgb="FF515151"/>
        <rFont val="Calibri"/>
        <family val="2"/>
        <scheme val="minor"/>
      </rPr>
      <t>Voici quelques exemples des montants qu’une entreprise pourrait recevoir grâce à la subvention.</t>
    </r>
  </si>
  <si>
    <r>
      <rPr>
        <sz val="12"/>
        <color rgb="FF515151"/>
        <rFont val="Calibri"/>
        <family val="2"/>
        <scheme val="minor"/>
      </rPr>
      <t>Il faut prendre ces calculs avec réserve, car actuellement aucun texte législatif ou règlementaire n’est actuellement disponible. Nous avons donc réalisé ces simulations à partir des directives actuellement publiées, mais qui demeurent fragmentaires.</t>
    </r>
  </si>
  <si>
    <t>%</t>
  </si>
  <si>
    <t xml:space="preserve">Salaire hebdomadaire versé durant la crise </t>
  </si>
  <si>
    <t>2.     Le moins élevé de :</t>
  </si>
  <si>
    <t>Montant le plus élevé parmi :</t>
  </si>
  <si>
    <t>1.     75 % de la rémunération versée, pour un maximum de ...</t>
  </si>
  <si>
    <t>L'employé bénéficiera d'un plus grand gain financier avec le</t>
  </si>
  <si>
    <t>Voici un exemple de subvention salariale pour un employeur qui maintiendrait une rémunération complète (100 %) pour ses employés pour la période de demande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</si>
</sst>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515151"/>
      <name val="Calibri"/>
      <family val="2"/>
      <scheme val="minor"/>
    </font>
    <font>
      <sz val="12"/>
      <color rgb="FF51515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indent="5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workbookViewId="0">
      <selection sqref="A1:L16"/>
    </sheetView>
  </sheetViews>
  <sheetFormatPr baseColWidth="10" defaultRowHeight="15" x14ac:dyDescent="0.25"/>
  <cols>
    <col min="1" max="1" width="58.140625" customWidth="1"/>
    <col min="2" max="2" width="9.85546875" style="20" customWidth="1"/>
    <col min="3" max="12" width="13.28515625" style="20" customWidth="1"/>
  </cols>
  <sheetData>
    <row r="1" spans="1:12" ht="15.75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2.1" customHeight="1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x14ac:dyDescent="0.25">
      <c r="A3" s="21" t="s">
        <v>24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 x14ac:dyDescent="0.25">
      <c r="A4" s="3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.75" x14ac:dyDescent="0.25">
      <c r="A5" s="4"/>
      <c r="B5" s="5" t="s">
        <v>18</v>
      </c>
      <c r="C5" s="6" t="s">
        <v>11</v>
      </c>
      <c r="D5" s="7" t="s">
        <v>12</v>
      </c>
      <c r="E5" s="7" t="s">
        <v>13</v>
      </c>
      <c r="F5" s="7" t="s">
        <v>14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3</v>
      </c>
      <c r="L5" s="6" t="s">
        <v>4</v>
      </c>
    </row>
    <row r="6" spans="1:12" ht="15.75" x14ac:dyDescent="0.25">
      <c r="A6" s="1" t="s">
        <v>5</v>
      </c>
      <c r="B6" s="11"/>
      <c r="C6" s="12">
        <v>30000</v>
      </c>
      <c r="D6" s="12">
        <v>35000</v>
      </c>
      <c r="E6" s="12">
        <v>40000</v>
      </c>
      <c r="F6" s="12">
        <v>45000</v>
      </c>
      <c r="G6" s="12">
        <v>50000</v>
      </c>
      <c r="H6" s="12">
        <v>55000</v>
      </c>
      <c r="I6" s="12">
        <v>60000</v>
      </c>
      <c r="J6" s="12">
        <v>65000</v>
      </c>
      <c r="K6" s="12">
        <v>70000</v>
      </c>
      <c r="L6" s="12">
        <v>75000</v>
      </c>
    </row>
    <row r="7" spans="1:12" ht="15.75" x14ac:dyDescent="0.25">
      <c r="A7" s="1" t="s">
        <v>6</v>
      </c>
      <c r="B7" s="11"/>
      <c r="C7" s="12">
        <f>C6/52</f>
        <v>576.92307692307691</v>
      </c>
      <c r="D7" s="12">
        <f t="shared" ref="D7:L7" si="0">D6/52</f>
        <v>673.07692307692309</v>
      </c>
      <c r="E7" s="12">
        <f t="shared" si="0"/>
        <v>769.23076923076928</v>
      </c>
      <c r="F7" s="12">
        <f t="shared" si="0"/>
        <v>865.38461538461536</v>
      </c>
      <c r="G7" s="12">
        <f t="shared" si="0"/>
        <v>961.53846153846155</v>
      </c>
      <c r="H7" s="12">
        <f t="shared" si="0"/>
        <v>1057.6923076923076</v>
      </c>
      <c r="I7" s="12">
        <f t="shared" si="0"/>
        <v>1153.8461538461538</v>
      </c>
      <c r="J7" s="12">
        <f t="shared" si="0"/>
        <v>1250</v>
      </c>
      <c r="K7" s="12">
        <f t="shared" si="0"/>
        <v>1346.1538461538462</v>
      </c>
      <c r="L7" s="12">
        <f t="shared" si="0"/>
        <v>1442.3076923076924</v>
      </c>
    </row>
    <row r="8" spans="1:12" ht="15.75" x14ac:dyDescent="0.25">
      <c r="A8" s="1" t="s">
        <v>19</v>
      </c>
      <c r="B8" s="13">
        <v>1</v>
      </c>
      <c r="C8" s="12">
        <f>ROUND(C7*$B8,0)</f>
        <v>577</v>
      </c>
      <c r="D8" s="12">
        <f t="shared" ref="D8:L8" si="1">ROUND(D7*$B8,0)</f>
        <v>673</v>
      </c>
      <c r="E8" s="12">
        <f t="shared" si="1"/>
        <v>769</v>
      </c>
      <c r="F8" s="12">
        <f t="shared" si="1"/>
        <v>865</v>
      </c>
      <c r="G8" s="12">
        <f t="shared" si="1"/>
        <v>962</v>
      </c>
      <c r="H8" s="12">
        <f t="shared" si="1"/>
        <v>1058</v>
      </c>
      <c r="I8" s="12">
        <f t="shared" si="1"/>
        <v>1154</v>
      </c>
      <c r="J8" s="12">
        <f t="shared" si="1"/>
        <v>1250</v>
      </c>
      <c r="K8" s="12">
        <f t="shared" si="1"/>
        <v>1346</v>
      </c>
      <c r="L8" s="12">
        <f t="shared" si="1"/>
        <v>1442</v>
      </c>
    </row>
    <row r="9" spans="1:12" ht="15.75" x14ac:dyDescent="0.25">
      <c r="A9" s="1" t="s">
        <v>21</v>
      </c>
      <c r="B9" s="14"/>
      <c r="C9" s="15"/>
      <c r="D9" s="16"/>
      <c r="E9" s="16"/>
      <c r="F9" s="16"/>
      <c r="G9" s="17"/>
      <c r="H9" s="17"/>
      <c r="I9" s="17"/>
      <c r="J9" s="17"/>
      <c r="K9" s="17"/>
      <c r="L9" s="17"/>
    </row>
    <row r="10" spans="1:12" ht="15.75" x14ac:dyDescent="0.25">
      <c r="A10" s="1" t="s">
        <v>22</v>
      </c>
      <c r="B10" s="12">
        <v>847</v>
      </c>
      <c r="C10" s="12">
        <f>IF(C8*0.75&gt;$B$10,$B$10,C8*0.75)</f>
        <v>432.75</v>
      </c>
      <c r="D10" s="12">
        <f t="shared" ref="D10:L10" si="2">IF(D8*0.75&gt;$B$10,$B$10,D8*0.75)</f>
        <v>504.75</v>
      </c>
      <c r="E10" s="12">
        <f t="shared" si="2"/>
        <v>576.75</v>
      </c>
      <c r="F10" s="12">
        <f t="shared" si="2"/>
        <v>648.75</v>
      </c>
      <c r="G10" s="12">
        <f t="shared" si="2"/>
        <v>721.5</v>
      </c>
      <c r="H10" s="12">
        <f t="shared" si="2"/>
        <v>793.5</v>
      </c>
      <c r="I10" s="12">
        <f t="shared" si="2"/>
        <v>847</v>
      </c>
      <c r="J10" s="12">
        <f t="shared" si="2"/>
        <v>847</v>
      </c>
      <c r="K10" s="12">
        <f t="shared" si="2"/>
        <v>847</v>
      </c>
      <c r="L10" s="12">
        <f t="shared" si="2"/>
        <v>847</v>
      </c>
    </row>
    <row r="11" spans="1:12" ht="15.75" x14ac:dyDescent="0.25">
      <c r="A11" s="1" t="s">
        <v>20</v>
      </c>
      <c r="B11" s="14"/>
      <c r="C11" s="15"/>
      <c r="D11" s="16"/>
      <c r="E11" s="16"/>
      <c r="F11" s="16"/>
      <c r="G11" s="17"/>
      <c r="H11" s="17"/>
      <c r="I11" s="17"/>
      <c r="J11" s="17"/>
      <c r="K11" s="17"/>
      <c r="L11" s="17"/>
    </row>
    <row r="12" spans="1:12" ht="15.75" x14ac:dyDescent="0.25">
      <c r="A12" s="8" t="s">
        <v>7</v>
      </c>
      <c r="B12" s="11"/>
      <c r="C12" s="12">
        <f t="shared" ref="C12:D12" si="3">IF(C8&gt;$B$10,$B$10,C8)</f>
        <v>577</v>
      </c>
      <c r="D12" s="12">
        <f t="shared" si="3"/>
        <v>673</v>
      </c>
      <c r="E12" s="12">
        <f>IF(E8&gt;$B$10,$B$10,E8)</f>
        <v>769</v>
      </c>
      <c r="F12" s="12">
        <f t="shared" ref="F12:L12" si="4">IF(F8&gt;$B$10,$B$10,F8)</f>
        <v>847</v>
      </c>
      <c r="G12" s="12">
        <f t="shared" si="4"/>
        <v>847</v>
      </c>
      <c r="H12" s="12">
        <f t="shared" si="4"/>
        <v>847</v>
      </c>
      <c r="I12" s="12">
        <f t="shared" si="4"/>
        <v>847</v>
      </c>
      <c r="J12" s="12">
        <f t="shared" si="4"/>
        <v>847</v>
      </c>
      <c r="K12" s="12">
        <f t="shared" si="4"/>
        <v>847</v>
      </c>
      <c r="L12" s="12">
        <f t="shared" si="4"/>
        <v>847</v>
      </c>
    </row>
    <row r="13" spans="1:12" ht="15.75" x14ac:dyDescent="0.25">
      <c r="A13" s="8" t="s">
        <v>8</v>
      </c>
      <c r="B13" s="11"/>
      <c r="C13" s="12">
        <f>C7*75%</f>
        <v>432.69230769230768</v>
      </c>
      <c r="D13" s="12">
        <f t="shared" ref="D13:H13" si="5">D7*75%</f>
        <v>504.80769230769232</v>
      </c>
      <c r="E13" s="12">
        <f t="shared" si="5"/>
        <v>576.92307692307691</v>
      </c>
      <c r="F13" s="12">
        <f t="shared" si="5"/>
        <v>649.03846153846155</v>
      </c>
      <c r="G13" s="12">
        <f t="shared" si="5"/>
        <v>721.15384615384619</v>
      </c>
      <c r="H13" s="12">
        <f t="shared" si="5"/>
        <v>793.26923076923072</v>
      </c>
      <c r="I13" s="12">
        <f>I7*75%</f>
        <v>865.38461538461536</v>
      </c>
      <c r="J13" s="12">
        <f t="shared" ref="J13:L13" si="6">J7*75%</f>
        <v>937.5</v>
      </c>
      <c r="K13" s="12">
        <f t="shared" si="6"/>
        <v>1009.6153846153846</v>
      </c>
      <c r="L13" s="12">
        <f t="shared" si="6"/>
        <v>1081.7307692307693</v>
      </c>
    </row>
    <row r="14" spans="1:12" ht="15.75" x14ac:dyDescent="0.25">
      <c r="A14" s="2" t="s">
        <v>9</v>
      </c>
      <c r="B14" s="18"/>
      <c r="C14" s="12">
        <f>ROUND(MAX(C10,MIN(C12:C13)),0)</f>
        <v>433</v>
      </c>
      <c r="D14" s="12">
        <f t="shared" ref="D14:L14" si="7">ROUND(MAX(D10,MIN(D12:D13)),0)</f>
        <v>505</v>
      </c>
      <c r="E14" s="12">
        <f t="shared" si="7"/>
        <v>577</v>
      </c>
      <c r="F14" s="12">
        <f t="shared" si="7"/>
        <v>649</v>
      </c>
      <c r="G14" s="12">
        <f t="shared" si="7"/>
        <v>722</v>
      </c>
      <c r="H14" s="12">
        <f t="shared" si="7"/>
        <v>794</v>
      </c>
      <c r="I14" s="12">
        <f t="shared" si="7"/>
        <v>847</v>
      </c>
      <c r="J14" s="12">
        <f t="shared" si="7"/>
        <v>847</v>
      </c>
      <c r="K14" s="12">
        <f t="shared" si="7"/>
        <v>847</v>
      </c>
      <c r="L14" s="12">
        <f t="shared" si="7"/>
        <v>847</v>
      </c>
    </row>
    <row r="15" spans="1:12" ht="15.75" x14ac:dyDescent="0.25">
      <c r="A15" s="2" t="s">
        <v>10</v>
      </c>
      <c r="B15" s="18"/>
      <c r="C15" s="12">
        <f t="shared" ref="C15:L15" si="8">C8-C14</f>
        <v>144</v>
      </c>
      <c r="D15" s="12">
        <f t="shared" si="8"/>
        <v>168</v>
      </c>
      <c r="E15" s="12">
        <f t="shared" si="8"/>
        <v>192</v>
      </c>
      <c r="F15" s="12">
        <f t="shared" si="8"/>
        <v>216</v>
      </c>
      <c r="G15" s="12">
        <f t="shared" si="8"/>
        <v>240</v>
      </c>
      <c r="H15" s="12">
        <f t="shared" si="8"/>
        <v>264</v>
      </c>
      <c r="I15" s="12">
        <f t="shared" si="8"/>
        <v>307</v>
      </c>
      <c r="J15" s="12">
        <f t="shared" si="8"/>
        <v>403</v>
      </c>
      <c r="K15" s="12">
        <f t="shared" si="8"/>
        <v>499</v>
      </c>
      <c r="L15" s="12">
        <f t="shared" si="8"/>
        <v>595</v>
      </c>
    </row>
    <row r="16" spans="1:12" ht="15.75" x14ac:dyDescent="0.25">
      <c r="A16" s="2" t="s">
        <v>23</v>
      </c>
      <c r="B16" s="18"/>
      <c r="C16" s="19" t="str">
        <f>IF(MAX(500,MIN(55%*C7,573),C14)=500,"PUC 500$",IF(MAX(500,MIN(55%*C7,573),C14)=MIN(55%*C7,573),CONCATENATE("Chômage ",TEXT(MIN(55%*C7,573),"# $")),CONCATENATE("Sub. sal. ",C14," $")))</f>
        <v>PUC 500$</v>
      </c>
      <c r="D16" s="19" t="str">
        <f t="shared" ref="D16:L16" si="9">IF(MAX(500,MIN(55%*D7,573),D14)=500,"PUC 500$",IF(MAX(500,MIN(55%*D7,573),D14)=MIN(55%*D7,573),CONCATENATE("Chômage ",TEXT(MIN(55%*D7,573),"# $")),CONCATENATE("Sub. sal. ",D14," $")))</f>
        <v>Sub. sal. 505 $</v>
      </c>
      <c r="E16" s="19" t="str">
        <f t="shared" si="9"/>
        <v>Sub. sal. 577 $</v>
      </c>
      <c r="F16" s="19" t="str">
        <f t="shared" si="9"/>
        <v>Sub. sal. 649 $</v>
      </c>
      <c r="G16" s="19" t="str">
        <f t="shared" si="9"/>
        <v>Sub. sal. 722 $</v>
      </c>
      <c r="H16" s="19" t="str">
        <f t="shared" si="9"/>
        <v>Sub. sal. 794 $</v>
      </c>
      <c r="I16" s="19" t="str">
        <f t="shared" si="9"/>
        <v>Sub. sal. 847 $</v>
      </c>
      <c r="J16" s="19" t="str">
        <f t="shared" si="9"/>
        <v>Sub. sal. 847 $</v>
      </c>
      <c r="K16" s="19" t="str">
        <f t="shared" si="9"/>
        <v>Sub. sal. 847 $</v>
      </c>
      <c r="L16" s="19" t="str">
        <f t="shared" si="9"/>
        <v>Sub. sal. 847 $</v>
      </c>
    </row>
  </sheetData>
  <mergeCells count="2">
    <mergeCell ref="A1:L1"/>
    <mergeCell ref="A2:L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Société de sauvetage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Raynald Hawkins</dc:creator>
  <cp:lastModifiedBy>Hafedh</cp:lastModifiedBy>
  <cp:lastPrinted>2020-04-07T18:46:19Z</cp:lastPrinted>
  <dcterms:created xsi:type="dcterms:W3CDTF">2020-04-02T20:57:23Z</dcterms:created>
  <dcterms:modified xsi:type="dcterms:W3CDTF">2020-04-07T18:46:55Z</dcterms:modified>
</cp:coreProperties>
</file>